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file2\講習保全\R03年度\☆WEBサイト掲載\210329UP\4.経歴書\"/>
    </mc:Choice>
  </mc:AlternateContent>
  <bookViews>
    <workbookView xWindow="3030" yWindow="360" windowWidth="25275" windowHeight="14760"/>
  </bookViews>
  <sheets>
    <sheet name="様式-2" sheetId="10" r:id="rId1"/>
  </sheets>
  <definedNames>
    <definedName name="_xlnm.Print_Area" localSheetId="0">'様式-2'!$B$14:$V$107</definedName>
  </definedNames>
  <calcPr calcId="162913"/>
</workbook>
</file>

<file path=xl/calcChain.xml><?xml version="1.0" encoding="utf-8"?>
<calcChain xmlns="http://schemas.openxmlformats.org/spreadsheetml/2006/main">
  <c r="Z52" i="10" l="1"/>
  <c r="Z66" i="10"/>
  <c r="Z68" i="10"/>
  <c r="Z70" i="10"/>
  <c r="Z72" i="10"/>
  <c r="Z74" i="10"/>
  <c r="Z76" i="10"/>
  <c r="Z78" i="10"/>
  <c r="Z80" i="10"/>
  <c r="Z82" i="10"/>
  <c r="Z84" i="10"/>
  <c r="Z86" i="10"/>
  <c r="Z88" i="10"/>
  <c r="Z90" i="10"/>
  <c r="Z92" i="10"/>
  <c r="Z94" i="10"/>
  <c r="Z25" i="10"/>
  <c r="Z27" i="10"/>
  <c r="Z29" i="10"/>
  <c r="Z31" i="10"/>
  <c r="Z33" i="10"/>
  <c r="Z35" i="10"/>
  <c r="Z37" i="10"/>
  <c r="Z39" i="10"/>
  <c r="Z41" i="10"/>
  <c r="Z43" i="10"/>
  <c r="Z45" i="10"/>
  <c r="Z47" i="10"/>
  <c r="Z49" i="10"/>
  <c r="AB94" i="10" l="1"/>
  <c r="AB92" i="10"/>
  <c r="AB90" i="10"/>
  <c r="AB88" i="10"/>
  <c r="AB86" i="10"/>
  <c r="AB84" i="10"/>
  <c r="AB82" i="10"/>
  <c r="AB80" i="10"/>
  <c r="AB78" i="10"/>
  <c r="AB76" i="10"/>
  <c r="AB74" i="10"/>
  <c r="AB72" i="10"/>
  <c r="AB70" i="10"/>
  <c r="AB68" i="10"/>
  <c r="AB66" i="10"/>
  <c r="AB49" i="10"/>
  <c r="AB47" i="10"/>
  <c r="AB45" i="10"/>
  <c r="AB43" i="10"/>
  <c r="AB41" i="10"/>
  <c r="AB39" i="10"/>
  <c r="AB37" i="10"/>
  <c r="AB35" i="10"/>
  <c r="AB33" i="10"/>
  <c r="AB31" i="10"/>
  <c r="AB29" i="10"/>
  <c r="AB27" i="10"/>
  <c r="X68" i="10" l="1"/>
  <c r="X67" i="10"/>
  <c r="Y67" i="10"/>
  <c r="Y68" i="10"/>
  <c r="X69" i="10"/>
  <c r="Y69" i="10"/>
  <c r="X70" i="10"/>
  <c r="Y70" i="10"/>
  <c r="X71" i="10"/>
  <c r="Y71" i="10"/>
  <c r="X72" i="10"/>
  <c r="Y72" i="10"/>
  <c r="X73" i="10"/>
  <c r="Y73" i="10"/>
  <c r="X74" i="10"/>
  <c r="Y74" i="10"/>
  <c r="X75" i="10"/>
  <c r="Y75" i="10"/>
  <c r="X76" i="10"/>
  <c r="Y76" i="10"/>
  <c r="X77" i="10"/>
  <c r="Y77" i="10"/>
  <c r="X78" i="10"/>
  <c r="Y78" i="10"/>
  <c r="X79" i="10"/>
  <c r="Y79" i="10"/>
  <c r="X80" i="10"/>
  <c r="Y80" i="10"/>
  <c r="X81" i="10"/>
  <c r="Y81" i="10"/>
  <c r="X82" i="10"/>
  <c r="Y82" i="10"/>
  <c r="X83" i="10"/>
  <c r="Y83" i="10"/>
  <c r="X84" i="10"/>
  <c r="Y84" i="10"/>
  <c r="X85" i="10"/>
  <c r="Y85" i="10"/>
  <c r="X86" i="10"/>
  <c r="Y86" i="10"/>
  <c r="X87" i="10"/>
  <c r="Y87" i="10"/>
  <c r="X88" i="10"/>
  <c r="Y88" i="10"/>
  <c r="X89" i="10"/>
  <c r="Y89" i="10"/>
  <c r="X90" i="10"/>
  <c r="Y90" i="10"/>
  <c r="X91" i="10"/>
  <c r="Y91" i="10"/>
  <c r="X92" i="10"/>
  <c r="Y92" i="10"/>
  <c r="X93" i="10"/>
  <c r="Y93" i="10"/>
  <c r="X94" i="10"/>
  <c r="Y94" i="10"/>
  <c r="X95" i="10"/>
  <c r="Y95" i="10"/>
  <c r="Y49" i="10"/>
  <c r="X49" i="10"/>
  <c r="Y47" i="10"/>
  <c r="X47" i="10"/>
  <c r="Y45" i="10"/>
  <c r="X45" i="10"/>
  <c r="Y43" i="10"/>
  <c r="X43" i="10"/>
  <c r="Y41" i="10"/>
  <c r="X41" i="10"/>
  <c r="Y39" i="10"/>
  <c r="X39" i="10"/>
  <c r="Y37" i="10"/>
  <c r="X37" i="10"/>
  <c r="Y35" i="10"/>
  <c r="X35" i="10"/>
  <c r="Y33" i="10"/>
  <c r="X33" i="10"/>
  <c r="Y31" i="10"/>
  <c r="X31" i="10"/>
  <c r="Y29" i="10"/>
  <c r="X29" i="10"/>
  <c r="Y27" i="10"/>
  <c r="X27" i="10"/>
  <c r="X24" i="10" l="1"/>
  <c r="Q56" i="10" s="1"/>
  <c r="X52" i="10"/>
  <c r="Y52" i="10"/>
  <c r="U99" i="10"/>
  <c r="AA53" i="10" s="1"/>
  <c r="U97" i="10"/>
  <c r="V97" i="10" s="1"/>
  <c r="O97" i="10"/>
  <c r="P97" i="10" s="1"/>
  <c r="O99" i="10"/>
  <c r="Z53" i="10" s="1"/>
  <c r="O52" i="10"/>
  <c r="P52" i="10" s="1"/>
  <c r="U52" i="10"/>
  <c r="V52" i="10" s="1"/>
  <c r="N99" i="10"/>
  <c r="AA94" i="10"/>
  <c r="AA92" i="10"/>
  <c r="AA90" i="10"/>
  <c r="AA88" i="10"/>
  <c r="AA86" i="10"/>
  <c r="AA84" i="10"/>
  <c r="AA82" i="10"/>
  <c r="AA80" i="10"/>
  <c r="AA78" i="10"/>
  <c r="AA76" i="10"/>
  <c r="AA74" i="10"/>
  <c r="AA72" i="10"/>
  <c r="AA70" i="10"/>
  <c r="AA68" i="10"/>
  <c r="AA66" i="10"/>
  <c r="AA49" i="10"/>
  <c r="AA47" i="10"/>
  <c r="AA45" i="10"/>
  <c r="AA43" i="10"/>
  <c r="AA41" i="10"/>
  <c r="AA39" i="10"/>
  <c r="AA37" i="10"/>
  <c r="AA35" i="10"/>
  <c r="AA33" i="10"/>
  <c r="AA31" i="10"/>
  <c r="AA29" i="10"/>
  <c r="AA27" i="10"/>
  <c r="AA25" i="10"/>
  <c r="V99" i="10" l="1"/>
  <c r="P99" i="10"/>
  <c r="X53" i="10"/>
  <c r="AA24" i="10"/>
  <c r="Q59" i="10" s="1"/>
  <c r="Z24" i="10"/>
  <c r="Q58" i="10" s="1"/>
  <c r="C62" i="10" l="1"/>
  <c r="O92" i="10"/>
  <c r="P92" i="10" s="1"/>
  <c r="U92" i="10"/>
  <c r="V92" i="10" s="1"/>
  <c r="U84" i="10"/>
  <c r="V84" i="10" s="1"/>
  <c r="O84" i="10"/>
  <c r="P84" i="10" s="1"/>
  <c r="U66" i="10" l="1"/>
  <c r="V66" i="10" s="1"/>
  <c r="O66" i="10"/>
  <c r="P66" i="10" s="1"/>
  <c r="U94" i="10"/>
  <c r="V94" i="10" s="1"/>
  <c r="U90" i="10"/>
  <c r="V90" i="10" s="1"/>
  <c r="U88" i="10"/>
  <c r="V88" i="10" s="1"/>
  <c r="U86" i="10"/>
  <c r="V86" i="10" s="1"/>
  <c r="U82" i="10"/>
  <c r="V82" i="10" s="1"/>
  <c r="U80" i="10"/>
  <c r="V80" i="10" s="1"/>
  <c r="U78" i="10"/>
  <c r="V78" i="10" s="1"/>
  <c r="U76" i="10"/>
  <c r="V76" i="10" s="1"/>
  <c r="U74" i="10"/>
  <c r="V74" i="10" s="1"/>
  <c r="U72" i="10"/>
  <c r="V72" i="10" s="1"/>
  <c r="U70" i="10"/>
  <c r="V70" i="10" s="1"/>
  <c r="U68" i="10"/>
  <c r="V68" i="10" s="1"/>
  <c r="O94" i="10"/>
  <c r="P94" i="10" s="1"/>
  <c r="O90" i="10"/>
  <c r="P90" i="10" s="1"/>
  <c r="O88" i="10"/>
  <c r="P88" i="10" s="1"/>
  <c r="O86" i="10"/>
  <c r="P86" i="10" s="1"/>
  <c r="O82" i="10"/>
  <c r="P82" i="10" s="1"/>
  <c r="O80" i="10"/>
  <c r="P80" i="10" s="1"/>
  <c r="O78" i="10"/>
  <c r="P78" i="10" s="1"/>
  <c r="O76" i="10"/>
  <c r="P76" i="10" s="1"/>
  <c r="O74" i="10"/>
  <c r="P74" i="10" s="1"/>
  <c r="O72" i="10"/>
  <c r="P72" i="10" s="1"/>
  <c r="O70" i="10"/>
  <c r="P70" i="10" s="1"/>
  <c r="O68" i="10"/>
  <c r="P68" i="10" s="1"/>
  <c r="U49" i="10"/>
  <c r="V49" i="10" s="1"/>
  <c r="U47" i="10"/>
  <c r="V47" i="10" s="1"/>
  <c r="U45" i="10"/>
  <c r="V45" i="10" s="1"/>
  <c r="U43" i="10"/>
  <c r="V43" i="10" s="1"/>
  <c r="U41" i="10"/>
  <c r="V41" i="10" s="1"/>
  <c r="U39" i="10"/>
  <c r="V39" i="10" s="1"/>
  <c r="U37" i="10"/>
  <c r="V37" i="10" s="1"/>
  <c r="U33" i="10"/>
  <c r="V33" i="10" s="1"/>
  <c r="U31" i="10"/>
  <c r="V31" i="10" s="1"/>
  <c r="U29" i="10"/>
  <c r="V29" i="10" s="1"/>
  <c r="U27" i="10"/>
  <c r="V27" i="10" s="1"/>
  <c r="U25" i="10"/>
  <c r="V25" i="10" s="1"/>
  <c r="O49" i="10"/>
  <c r="P49" i="10" s="1"/>
  <c r="O47" i="10"/>
  <c r="P47" i="10" s="1"/>
  <c r="O45" i="10"/>
  <c r="P45" i="10" s="1"/>
  <c r="O43" i="10"/>
  <c r="P43" i="10" s="1"/>
  <c r="O41" i="10"/>
  <c r="P41" i="10" s="1"/>
  <c r="O39" i="10"/>
  <c r="P39" i="10" s="1"/>
  <c r="O37" i="10"/>
  <c r="P37" i="10" s="1"/>
  <c r="O35" i="10"/>
  <c r="P35" i="10" s="1"/>
  <c r="O33" i="10"/>
  <c r="P33" i="10" s="1"/>
  <c r="O31" i="10"/>
  <c r="P31" i="10" s="1"/>
  <c r="O29" i="10"/>
  <c r="P29" i="10" s="1"/>
  <c r="O27" i="10"/>
  <c r="P27" i="10" s="1"/>
  <c r="O25" i="10"/>
  <c r="P25" i="10" s="1"/>
  <c r="U35" i="10" l="1"/>
  <c r="V35" i="10" s="1"/>
  <c r="Y53" i="10"/>
  <c r="Y24" i="10" s="1"/>
  <c r="Q57" i="10" s="1"/>
  <c r="O20" i="10" s="1"/>
  <c r="Q55" i="10" l="1"/>
</calcChain>
</file>

<file path=xl/comments1.xml><?xml version="1.0" encoding="utf-8"?>
<comments xmlns="http://schemas.openxmlformats.org/spreadsheetml/2006/main">
  <authors>
    <author>EHRF</author>
  </authors>
  <commentList>
    <comment ref="I25" authorId="0" shapeId="0">
      <text>
        <r>
          <rPr>
            <sz val="11"/>
            <color indexed="81"/>
            <rFont val="ＭＳ Ｐゴシック"/>
            <family val="3"/>
            <charset val="128"/>
          </rPr>
          <t>自専道であるか自専道以外であるかを選択してください。</t>
        </r>
      </text>
    </comment>
    <comment ref="N25" authorId="0" shapeId="0">
      <text>
        <r>
          <rPr>
            <sz val="12"/>
            <color indexed="81"/>
            <rFont val="ＭＳ Ｐゴシック"/>
            <family val="3"/>
            <charset val="128"/>
          </rPr>
          <t>開始年月日を入力。
日付が不明の場合は、
１日を入力。</t>
        </r>
      </text>
    </comment>
    <comment ref="P25" authorId="0" shapeId="0">
      <text>
        <r>
          <rPr>
            <sz val="12"/>
            <color indexed="81"/>
            <rFont val="ＭＳ Ｐゴシック"/>
            <family val="3"/>
            <charset val="128"/>
          </rPr>
          <t>期間は自動計算されます。</t>
        </r>
      </text>
    </comment>
    <comment ref="Q25" authorId="0" shapeId="0">
      <text>
        <r>
          <rPr>
            <sz val="12"/>
            <color indexed="81"/>
            <rFont val="ＭＳ Ｐゴシック"/>
            <family val="3"/>
            <charset val="128"/>
          </rPr>
          <t>指導監督的実務経験に関する職名を選択して下さい。</t>
        </r>
      </text>
    </comment>
    <comment ref="R25" authorId="0" shapeId="0">
      <text>
        <r>
          <rPr>
            <sz val="12"/>
            <color indexed="81"/>
            <rFont val="ＭＳ Ｐゴシック"/>
            <family val="3"/>
            <charset val="128"/>
          </rPr>
          <t>指導監督的実務経験の作業内容を選択して下さい。</t>
        </r>
      </text>
    </comment>
    <comment ref="T25" authorId="0" shapeId="0">
      <text>
        <r>
          <rPr>
            <sz val="12"/>
            <color indexed="81"/>
            <rFont val="ＭＳ Ｐゴシック"/>
            <family val="3"/>
            <charset val="128"/>
          </rPr>
          <t>開始年月日を入力。
日付が不明の場合は、１日を入力。</t>
        </r>
      </text>
    </comment>
    <comment ref="V25" authorId="0" shapeId="0">
      <text>
        <r>
          <rPr>
            <sz val="12"/>
            <color indexed="81"/>
            <rFont val="ＭＳ Ｐゴシック"/>
            <family val="3"/>
            <charset val="128"/>
          </rPr>
          <t>期間は自動計算されます。</t>
        </r>
      </text>
    </comment>
    <comment ref="N26" authorId="0" shapeId="0">
      <text>
        <r>
          <rPr>
            <sz val="12"/>
            <color indexed="81"/>
            <rFont val="ＭＳ Ｐゴシック"/>
            <family val="3"/>
            <charset val="128"/>
          </rPr>
          <t>終了日を入力。
不明の場合、月末日を入力。</t>
        </r>
      </text>
    </comment>
    <comment ref="T26" authorId="0" shapeId="0">
      <text>
        <r>
          <rPr>
            <sz val="12"/>
            <color indexed="81"/>
            <rFont val="ＭＳ Ｐゴシック"/>
            <family val="3"/>
            <charset val="128"/>
          </rPr>
          <t>終了日を入力。
不明の場合、月末日を入力。</t>
        </r>
      </text>
    </comment>
    <comment ref="I66" authorId="0" shapeId="0">
      <text>
        <r>
          <rPr>
            <sz val="11"/>
            <color indexed="81"/>
            <rFont val="ＭＳ Ｐゴシック"/>
            <family val="3"/>
            <charset val="128"/>
          </rPr>
          <t>自専道であるか自専道以外であるかを選択してください。</t>
        </r>
      </text>
    </comment>
    <comment ref="N66" authorId="0" shapeId="0">
      <text>
        <r>
          <rPr>
            <sz val="12"/>
            <color indexed="81"/>
            <rFont val="ＭＳ Ｐゴシック"/>
            <family val="3"/>
            <charset val="128"/>
          </rPr>
          <t>開始年月日を入力。
日付が不明の場合は、
１日を入力。</t>
        </r>
      </text>
    </comment>
    <comment ref="P6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EHRF:</t>
        </r>
        <r>
          <rPr>
            <sz val="12"/>
            <color indexed="81"/>
            <rFont val="ＭＳ Ｐゴシック"/>
            <family val="3"/>
            <charset val="128"/>
          </rPr>
          <t xml:space="preserve">
計算式にて自動計算</t>
        </r>
      </text>
    </comment>
    <comment ref="Q66" authorId="0" shapeId="0">
      <text>
        <r>
          <rPr>
            <sz val="12"/>
            <color indexed="81"/>
            <rFont val="ＭＳ Ｐゴシック"/>
            <family val="3"/>
            <charset val="128"/>
          </rPr>
          <t>指導監督的実務経験に関する職名を選択して下さい。</t>
        </r>
      </text>
    </comment>
    <comment ref="R6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EHRF:</t>
        </r>
        <r>
          <rPr>
            <sz val="12"/>
            <color indexed="81"/>
            <rFont val="ＭＳ Ｐゴシック"/>
            <family val="3"/>
            <charset val="128"/>
          </rPr>
          <t xml:space="preserve">
指導監督的実務経験の作業内容を選択下さい</t>
        </r>
      </text>
    </comment>
    <comment ref="T66" authorId="0" shapeId="0">
      <text>
        <r>
          <rPr>
            <sz val="12"/>
            <color indexed="81"/>
            <rFont val="ＭＳ Ｐゴシック"/>
            <family val="3"/>
            <charset val="128"/>
          </rPr>
          <t>開始年月日を入力。
日付が不明の場合は、１日を入力。</t>
        </r>
      </text>
    </comment>
    <comment ref="V6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EHRF:</t>
        </r>
        <r>
          <rPr>
            <sz val="12"/>
            <color indexed="81"/>
            <rFont val="ＭＳ Ｐゴシック"/>
            <family val="3"/>
            <charset val="128"/>
          </rPr>
          <t xml:space="preserve">
計算式にて自動計算</t>
        </r>
      </text>
    </comment>
    <comment ref="N67" authorId="0" shapeId="0">
      <text>
        <r>
          <rPr>
            <sz val="12"/>
            <color indexed="81"/>
            <rFont val="ＭＳ Ｐゴシック"/>
            <family val="3"/>
            <charset val="128"/>
          </rPr>
          <t>終了日を入力。
不明の場合、月末日を入力。</t>
        </r>
      </text>
    </comment>
    <comment ref="T67" authorId="0" shapeId="0">
      <text>
        <r>
          <rPr>
            <sz val="12"/>
            <color indexed="81"/>
            <rFont val="ＭＳ Ｐゴシック"/>
            <family val="3"/>
            <charset val="128"/>
          </rPr>
          <t>終了日を入力。
不明の場合、月末日を入力。</t>
        </r>
      </text>
    </comment>
  </commentList>
</comments>
</file>

<file path=xl/sharedStrings.xml><?xml version="1.0" encoding="utf-8"?>
<sst xmlns="http://schemas.openxmlformats.org/spreadsheetml/2006/main" count="174" uniqueCount="75">
  <si>
    <t>氏　　名</t>
    <rPh sb="0" eb="1">
      <t>シ</t>
    </rPh>
    <rPh sb="3" eb="4">
      <t>メイ</t>
    </rPh>
    <phoneticPr fontId="1"/>
  </si>
  <si>
    <t>（支社・事業所等名）</t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</si>
  <si>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</si>
  <si>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</si>
  <si>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発注機関名</t>
    <rPh sb="0" eb="2">
      <t>ハッチュウ</t>
    </rPh>
    <rPh sb="2" eb="5">
      <t>キカンメイ</t>
    </rPh>
    <phoneticPr fontId="1"/>
  </si>
  <si>
    <t>元請け会社名</t>
    <rPh sb="0" eb="2">
      <t>モトウ</t>
    </rPh>
    <rPh sb="3" eb="5">
      <t>カイシャ</t>
    </rPh>
    <rPh sb="5" eb="6">
      <t>メイ</t>
    </rPh>
    <phoneticPr fontId="1"/>
  </si>
  <si>
    <t>工事件名・調査等件名</t>
    <rPh sb="0" eb="1">
      <t>コウ</t>
    </rPh>
    <rPh sb="1" eb="4">
      <t>ジケンメイ</t>
    </rPh>
    <rPh sb="5" eb="7">
      <t>チョウサ</t>
    </rPh>
    <rPh sb="7" eb="8">
      <t>トウ</t>
    </rPh>
    <rPh sb="8" eb="10">
      <t>ケンメイ</t>
    </rPh>
    <phoneticPr fontId="1"/>
  </si>
  <si>
    <t>規制を実施した道路について</t>
    <rPh sb="0" eb="2">
      <t>キセイ</t>
    </rPh>
    <rPh sb="3" eb="5">
      <t>ジッシ</t>
    </rPh>
    <rPh sb="7" eb="9">
      <t>ドウロ</t>
    </rPh>
    <phoneticPr fontId="1"/>
  </si>
  <si>
    <t>実務経験</t>
    <rPh sb="0" eb="2">
      <t>ジツム</t>
    </rPh>
    <rPh sb="2" eb="4">
      <t>ケイケン</t>
    </rPh>
    <phoneticPr fontId="1"/>
  </si>
  <si>
    <t>うち指導監督的実務経験</t>
    <rPh sb="2" eb="4">
      <t>シドウ</t>
    </rPh>
    <rPh sb="4" eb="7">
      <t>カントクテキ</t>
    </rPh>
    <rPh sb="7" eb="9">
      <t>ジツム</t>
    </rPh>
    <rPh sb="9" eb="11">
      <t>ケイケン</t>
    </rPh>
    <phoneticPr fontId="1"/>
  </si>
  <si>
    <t>（略称で事務所名まで記入）</t>
    <rPh sb="1" eb="3">
      <t>リャクショウ</t>
    </rPh>
    <rPh sb="4" eb="7">
      <t>ジムショ</t>
    </rPh>
    <rPh sb="7" eb="8">
      <t>メイ</t>
    </rPh>
    <rPh sb="10" eb="12">
      <t>キニュウ</t>
    </rPh>
    <phoneticPr fontId="1"/>
  </si>
  <si>
    <t>（発注機関と元請けとの契約件名）</t>
    <rPh sb="1" eb="3">
      <t>ハッチュウ</t>
    </rPh>
    <rPh sb="3" eb="5">
      <t>キカン</t>
    </rPh>
    <rPh sb="6" eb="8">
      <t>モトウ</t>
    </rPh>
    <rPh sb="11" eb="13">
      <t>ケイヤク</t>
    </rPh>
    <rPh sb="13" eb="15">
      <t>ケンメイ</t>
    </rPh>
    <phoneticPr fontId="1"/>
  </si>
  <si>
    <t>従事期間</t>
    <rPh sb="0" eb="2">
      <t>ジュウジ</t>
    </rPh>
    <rPh sb="2" eb="4">
      <t>キカン</t>
    </rPh>
    <phoneticPr fontId="1"/>
  </si>
  <si>
    <t>期　間</t>
    <rPh sb="0" eb="1">
      <t>キ</t>
    </rPh>
    <rPh sb="2" eb="3">
      <t>アイダ</t>
    </rPh>
    <phoneticPr fontId="1"/>
  </si>
  <si>
    <t>小　　計　（合　　計）</t>
    <rPh sb="0" eb="1">
      <t>ショウ</t>
    </rPh>
    <rPh sb="3" eb="4">
      <t>ケイ</t>
    </rPh>
    <rPh sb="6" eb="7">
      <t>ゴウ</t>
    </rPh>
    <rPh sb="9" eb="10">
      <t>ケイ</t>
    </rPh>
    <phoneticPr fontId="1"/>
  </si>
  <si>
    <t>印</t>
    <rPh sb="0" eb="1">
      <t>イン</t>
    </rPh>
    <phoneticPr fontId="1"/>
  </si>
  <si>
    <t>～</t>
    <phoneticPr fontId="1"/>
  </si>
  <si>
    <t>合　　計</t>
    <rPh sb="0" eb="1">
      <t>ゴウ</t>
    </rPh>
    <rPh sb="3" eb="4">
      <t>ケイ</t>
    </rPh>
    <phoneticPr fontId="1"/>
  </si>
  <si>
    <t>小　　計</t>
    <rPh sb="0" eb="1">
      <t>ショウ</t>
    </rPh>
    <rPh sb="3" eb="4">
      <t>ケイ</t>
    </rPh>
    <phoneticPr fontId="1"/>
  </si>
  <si>
    <t>割印欄</t>
    <phoneticPr fontId="1"/>
  </si>
  <si>
    <t>例）1960/01/01</t>
    <rPh sb="0" eb="1">
      <t>レイ</t>
    </rPh>
    <phoneticPr fontId="1"/>
  </si>
  <si>
    <t>※１（道路名称）</t>
    <rPh sb="3" eb="5">
      <t>ドウロ</t>
    </rPh>
    <rPh sb="5" eb="7">
      <t>メイショウ</t>
    </rPh>
    <phoneticPr fontId="1"/>
  </si>
  <si>
    <t>※２（道路管理者）</t>
    <rPh sb="3" eb="5">
      <t>ドウロ</t>
    </rPh>
    <rPh sb="5" eb="8">
      <t>カンリシャ</t>
    </rPh>
    <phoneticPr fontId="1"/>
  </si>
  <si>
    <t>（下請けで従事した場合は
元請け会社名を記入）</t>
    <rPh sb="1" eb="3">
      <t>シタウ</t>
    </rPh>
    <rPh sb="5" eb="7">
      <t>ジュウジ</t>
    </rPh>
    <rPh sb="9" eb="11">
      <t>バアイ</t>
    </rPh>
    <rPh sb="13" eb="15">
      <t>モトウ</t>
    </rPh>
    <rPh sb="16" eb="18">
      <t>カイシャ</t>
    </rPh>
    <rPh sb="18" eb="19">
      <t>メイ</t>
    </rPh>
    <rPh sb="20" eb="22">
      <t>キニュウ</t>
    </rPh>
    <phoneticPr fontId="1"/>
  </si>
  <si>
    <t>会　　社　　名</t>
    <rPh sb="0" eb="1">
      <t>カイ</t>
    </rPh>
    <rPh sb="3" eb="4">
      <t>シャ</t>
    </rPh>
    <rPh sb="6" eb="7">
      <t>メイ</t>
    </rPh>
    <phoneticPr fontId="1"/>
  </si>
  <si>
    <t>1.自専道
2.自専道以外</t>
    <rPh sb="2" eb="3">
      <t>ジ</t>
    </rPh>
    <rPh sb="3" eb="4">
      <t>セン</t>
    </rPh>
    <rPh sb="4" eb="5">
      <t>ミチ</t>
    </rPh>
    <rPh sb="8" eb="9">
      <t>ジ</t>
    </rPh>
    <rPh sb="9" eb="10">
      <t>セン</t>
    </rPh>
    <rPh sb="10" eb="11">
      <t>ミチ</t>
    </rPh>
    <rPh sb="11" eb="13">
      <t>イガイ</t>
    </rPh>
    <phoneticPr fontId="1"/>
  </si>
  <si>
    <t>※実務経歴が1枚におさまらない場合はこの用紙を使用し、経歴書の1枚目と重ねて社印で割印してください。</t>
    <rPh sb="1" eb="3">
      <t>ジツム</t>
    </rPh>
    <rPh sb="3" eb="5">
      <t>ケイレキ</t>
    </rPh>
    <rPh sb="7" eb="8">
      <t>マイ</t>
    </rPh>
    <rPh sb="15" eb="17">
      <t>バアイ</t>
    </rPh>
    <rPh sb="20" eb="22">
      <t>ヨウシ</t>
    </rPh>
    <rPh sb="23" eb="25">
      <t>シヨウ</t>
    </rPh>
    <rPh sb="27" eb="30">
      <t>ケイレキショ</t>
    </rPh>
    <rPh sb="32" eb="34">
      <t>マイメ</t>
    </rPh>
    <rPh sb="35" eb="36">
      <t>カサ</t>
    </rPh>
    <rPh sb="38" eb="40">
      <t>シャイン</t>
    </rPh>
    <rPh sb="41" eb="43">
      <t>ワリイン</t>
    </rPh>
    <phoneticPr fontId="1"/>
  </si>
  <si>
    <t>※２　
 道路管理者</t>
    <rPh sb="5" eb="7">
      <t>ドウロ</t>
    </rPh>
    <rPh sb="7" eb="10">
      <t>カンリシャ</t>
    </rPh>
    <phoneticPr fontId="1"/>
  </si>
  <si>
    <t>※１　
道路名称</t>
    <rPh sb="4" eb="6">
      <t>ドウロ</t>
    </rPh>
    <rPh sb="6" eb="8">
      <t>メイショウ</t>
    </rPh>
    <phoneticPr fontId="1"/>
  </si>
  <si>
    <t>フリガナ</t>
    <phoneticPr fontId="1"/>
  </si>
  <si>
    <t>勤務先</t>
    <phoneticPr fontId="1"/>
  </si>
  <si>
    <t>指導監督的実務経験は１年以上必要です｡</t>
    <phoneticPr fontId="1"/>
  </si>
  <si>
    <t>経験年数が受講要件を満たしていません。</t>
    <phoneticPr fontId="1"/>
  </si>
  <si>
    <t>記入漏れがあります。</t>
    <rPh sb="0" eb="2">
      <t>キニュウ</t>
    </rPh>
    <rPh sb="2" eb="3">
      <t>モ</t>
    </rPh>
    <phoneticPr fontId="1"/>
  </si>
  <si>
    <t>指導監督的実務経験従事期間が期間外です。</t>
    <rPh sb="16" eb="17">
      <t>ガイ</t>
    </rPh>
    <phoneticPr fontId="1"/>
  </si>
  <si>
    <t>実務経験または指導監督的実務経験に重複があります。</t>
    <phoneticPr fontId="1"/>
  </si>
  <si>
    <t>規制をした道路名称を記載してください。ただし、１つの工事などで複数の道路を規制した場合には、代表的な規制を実施した道路名を記載してください。</t>
  </si>
  <si>
    <t>※１に記載した道路の管理者を記載してください。NEXCO○日本、JH、国、○○県、○○市、○○公社など。</t>
  </si>
  <si>
    <r>
      <t>1.自動車専用道路のみの経験の場合は</t>
    </r>
    <r>
      <rPr>
        <sz val="16"/>
        <rFont val="HGPｺﾞｼｯｸM"/>
        <family val="3"/>
        <charset val="128"/>
      </rPr>
      <t>合計</t>
    </r>
    <r>
      <rPr>
        <b/>
        <sz val="16"/>
        <rFont val="HGPｺﾞｼｯｸM"/>
        <family val="3"/>
        <charset val="128"/>
      </rPr>
      <t>３</t>
    </r>
    <r>
      <rPr>
        <sz val="16"/>
        <rFont val="HGPｺﾞｼｯｸM"/>
        <family val="3"/>
        <charset val="128"/>
      </rPr>
      <t>年以上</t>
    </r>
    <r>
      <rPr>
        <sz val="12"/>
        <rFont val="HGPｺﾞｼｯｸM"/>
        <family val="3"/>
        <charset val="128"/>
      </rPr>
      <t>の実務経験</t>
    </r>
    <r>
      <rPr>
        <sz val="12"/>
        <rFont val="HGPｺﾞｼｯｸM"/>
        <family val="3"/>
        <charset val="128"/>
      </rPr>
      <t>　　</t>
    </r>
    <rPh sb="25" eb="27">
      <t>ジツム</t>
    </rPh>
    <rPh sb="27" eb="29">
      <t>ケイケン</t>
    </rPh>
    <phoneticPr fontId="1"/>
  </si>
  <si>
    <r>
      <t>2.自動車専用道路以外の道路での経験も含む場合は</t>
    </r>
    <r>
      <rPr>
        <sz val="16"/>
        <rFont val="HGPｺﾞｼｯｸM"/>
        <family val="3"/>
        <charset val="128"/>
      </rPr>
      <t>合計</t>
    </r>
    <r>
      <rPr>
        <b/>
        <sz val="16"/>
        <rFont val="HGPｺﾞｼｯｸM"/>
        <family val="3"/>
        <charset val="128"/>
      </rPr>
      <t>５</t>
    </r>
    <r>
      <rPr>
        <sz val="16"/>
        <rFont val="HGPｺﾞｼｯｸM"/>
        <family val="3"/>
        <charset val="128"/>
      </rPr>
      <t>年以上</t>
    </r>
    <r>
      <rPr>
        <sz val="12"/>
        <rFont val="HGPｺﾞｼｯｸM"/>
        <family val="3"/>
        <charset val="128"/>
      </rPr>
      <t>の実務経験　</t>
    </r>
    <phoneticPr fontId="1"/>
  </si>
  <si>
    <r>
      <rPr>
        <u/>
        <sz val="10"/>
        <rFont val="HGPｺﾞｼｯｸM"/>
        <family val="3"/>
        <charset val="128"/>
      </rPr>
      <t>どちらか</t>
    </r>
    <r>
      <rPr>
        <sz val="10"/>
        <rFont val="HGPｺﾞｼｯｸM"/>
        <family val="3"/>
        <charset val="128"/>
      </rPr>
      <t>を選択→
(1ページ目)</t>
    </r>
    <rPh sb="14" eb="15">
      <t>メ</t>
    </rPh>
    <phoneticPr fontId="1"/>
  </si>
  <si>
    <t>　◎ご注意◎</t>
    <rPh sb="3" eb="5">
      <t>チュウイ</t>
    </rPh>
    <phoneticPr fontId="1"/>
  </si>
  <si>
    <t>　受理できません</t>
    <rPh sb="1" eb="3">
      <t>ジュリ</t>
    </rPh>
    <phoneticPr fontId="1"/>
  </si>
  <si>
    <t>　表示されていると</t>
    <rPh sb="1" eb="3">
      <t>ヒョウジ</t>
    </rPh>
    <phoneticPr fontId="1"/>
  </si>
  <si>
    <t>　詳細は記入例をご確認ください</t>
    <rPh sb="1" eb="3">
      <t>ショウサイ</t>
    </rPh>
    <rPh sb="4" eb="6">
      <t>キニュウ</t>
    </rPh>
    <rPh sb="6" eb="7">
      <t>レイ</t>
    </rPh>
    <rPh sb="9" eb="11">
      <t>カクニン</t>
    </rPh>
    <phoneticPr fontId="1"/>
  </si>
  <si>
    <r>
      <t>割印欄</t>
    </r>
    <r>
      <rPr>
        <sz val="8"/>
        <rFont val="HGPｺﾞｼｯｸM"/>
        <family val="3"/>
        <charset val="128"/>
      </rPr>
      <t>（2ﾍﾟｰｼﾞ以上提出時）</t>
    </r>
    <rPh sb="0" eb="1">
      <t>ワ</t>
    </rPh>
    <rPh sb="1" eb="2">
      <t>イン</t>
    </rPh>
    <rPh sb="2" eb="3">
      <t>ラン</t>
    </rPh>
    <rPh sb="10" eb="12">
      <t>イジョウ</t>
    </rPh>
    <rPh sb="12" eb="14">
      <t>テイシュツ</t>
    </rPh>
    <rPh sb="14" eb="15">
      <t>ジ</t>
    </rPh>
    <phoneticPr fontId="1"/>
  </si>
  <si>
    <t>代表者役職・氏名</t>
    <rPh sb="0" eb="1">
      <t>ダイ</t>
    </rPh>
    <rPh sb="1" eb="2">
      <t>オモテ</t>
    </rPh>
    <rPh sb="2" eb="3">
      <t>シャ</t>
    </rPh>
    <rPh sb="3" eb="5">
      <t>ヤクショク</t>
    </rPh>
    <rPh sb="6" eb="7">
      <t>シ</t>
    </rPh>
    <rPh sb="7" eb="8">
      <t>メイ</t>
    </rPh>
    <phoneticPr fontId="1"/>
  </si>
  <si>
    <r>
      <rPr>
        <b/>
        <sz val="12"/>
        <rFont val="HGPｺﾞｼｯｸM"/>
        <family val="3"/>
        <charset val="128"/>
      </rPr>
      <t>★</t>
    </r>
    <r>
      <rPr>
        <u/>
        <sz val="12"/>
        <rFont val="HGPｺﾞｼｯｸM"/>
        <family val="3"/>
        <charset val="128"/>
      </rPr>
      <t xml:space="preserve">
どちらか</t>
    </r>
    <r>
      <rPr>
        <sz val="12"/>
        <rFont val="HGPｺﾞｼｯｸM"/>
        <family val="3"/>
        <charset val="128"/>
      </rPr>
      <t>を選択</t>
    </r>
    <r>
      <rPr>
        <b/>
        <sz val="20"/>
        <rFont val="HGPｺﾞｼｯｸM"/>
        <family val="3"/>
        <charset val="128"/>
      </rPr>
      <t>→</t>
    </r>
    <phoneticPr fontId="1"/>
  </si>
  <si>
    <t>←申請時の日付を記入してください</t>
    <rPh sb="1" eb="3">
      <t>シンセイ</t>
    </rPh>
    <rPh sb="3" eb="4">
      <t>ジ</t>
    </rPh>
    <rPh sb="5" eb="7">
      <t>ヒヅケ</t>
    </rPh>
    <rPh sb="8" eb="10">
      <t>キニュウ</t>
    </rPh>
    <phoneticPr fontId="1"/>
  </si>
  <si>
    <t>←押印のないものは</t>
    <rPh sb="1" eb="3">
      <t>オウイン</t>
    </rPh>
    <phoneticPr fontId="1"/>
  </si>
  <si>
    <t>　代表者役職印（公印）を</t>
    <rPh sb="1" eb="4">
      <t>ダイヒョウシャ</t>
    </rPh>
    <rPh sb="4" eb="6">
      <t>ヤクショク</t>
    </rPh>
    <rPh sb="6" eb="7">
      <t>イン</t>
    </rPh>
    <rPh sb="8" eb="10">
      <t>コウイン</t>
    </rPh>
    <phoneticPr fontId="1"/>
  </si>
  <si>
    <t xml:space="preserve">  押印してください。</t>
    <phoneticPr fontId="1"/>
  </si>
  <si>
    <t>　（会社名のない職印の場合は</t>
    <phoneticPr fontId="1"/>
  </si>
  <si>
    <t xml:space="preserve">　併せて社印を押印してください。）
</t>
    <phoneticPr fontId="1"/>
  </si>
  <si>
    <t>←エラーメッセージが</t>
    <phoneticPr fontId="1"/>
  </si>
  <si>
    <r>
      <rPr>
        <sz val="14"/>
        <rFont val="HGPｺﾞｼｯｸM"/>
        <family val="3"/>
        <charset val="128"/>
      </rPr>
      <t>代表者役職印（公印）を押印してください。</t>
    </r>
    <r>
      <rPr>
        <sz val="11"/>
        <rFont val="HGPｺﾞｼｯｸM"/>
        <family val="3"/>
        <charset val="128"/>
      </rPr>
      <t>　　　　　　↑
会社名のない職印の場合は併せて社印を押印してください。</t>
    </r>
    <rPh sb="0" eb="3">
      <t>ダイヒョウシャ</t>
    </rPh>
    <rPh sb="3" eb="5">
      <t>ヤクショク</t>
    </rPh>
    <rPh sb="5" eb="6">
      <t>イン</t>
    </rPh>
    <rPh sb="7" eb="9">
      <t>コウイン</t>
    </rPh>
    <rPh sb="11" eb="13">
      <t>オウイン</t>
    </rPh>
    <rPh sb="28" eb="30">
      <t>カイシャ</t>
    </rPh>
    <rPh sb="30" eb="31">
      <t>メイ</t>
    </rPh>
    <rPh sb="34" eb="35">
      <t>ショク</t>
    </rPh>
    <rPh sb="35" eb="36">
      <t>イン</t>
    </rPh>
    <rPh sb="37" eb="39">
      <t>バアイ</t>
    </rPh>
    <rPh sb="40" eb="41">
      <t>アワ</t>
    </rPh>
    <rPh sb="43" eb="44">
      <t>シャ</t>
    </rPh>
    <rPh sb="44" eb="45">
      <t>イン</t>
    </rPh>
    <rPh sb="46" eb="48">
      <t>オウイン</t>
    </rPh>
    <phoneticPr fontId="1"/>
  </si>
  <si>
    <r>
      <t>◆</t>
    </r>
    <r>
      <rPr>
        <b/>
        <u/>
        <sz val="16"/>
        <rFont val="HGPｺﾞｼｯｸM"/>
        <family val="3"/>
        <charset val="128"/>
      </rPr>
      <t>路上で交通規制を必要とする維持修繕・点検等の作業及び工事における実務経歴のみ</t>
    </r>
    <r>
      <rPr>
        <b/>
        <sz val="16"/>
        <rFont val="HGPｺﾞｼｯｸM"/>
        <family val="3"/>
        <charset val="128"/>
      </rPr>
      <t>を記入してください。</t>
    </r>
    <phoneticPr fontId="1"/>
  </si>
  <si>
    <r>
      <t>受講者毎に作成し受講申込書（様式-1）に添付してください。なお、</t>
    </r>
    <r>
      <rPr>
        <b/>
        <sz val="16"/>
        <rFont val="HGPｺﾞｼｯｸM"/>
        <family val="3"/>
        <charset val="128"/>
      </rPr>
      <t>既修了者</t>
    </r>
    <r>
      <rPr>
        <sz val="16"/>
        <rFont val="HGPｺﾞｼｯｸM"/>
        <family val="3"/>
        <charset val="128"/>
      </rPr>
      <t>および過去に受講した当講習会の</t>
    </r>
    <r>
      <rPr>
        <b/>
        <sz val="16"/>
        <rFont val="HGPｺﾞｼｯｸM"/>
        <family val="3"/>
        <charset val="128"/>
      </rPr>
      <t>受講票（原本に限ります）貼付</t>
    </r>
    <r>
      <rPr>
        <sz val="16"/>
        <rFont val="HGPｺﾞｼｯｸM"/>
        <family val="3"/>
        <charset val="128"/>
      </rPr>
      <t>の方につきましては、</t>
    </r>
    <r>
      <rPr>
        <b/>
        <sz val="16"/>
        <rFont val="HGPｺﾞｼｯｸM"/>
        <family val="3"/>
        <charset val="128"/>
      </rPr>
      <t>経歴書提出は不要</t>
    </r>
    <r>
      <rPr>
        <sz val="16"/>
        <rFont val="HGPｺﾞｼｯｸM"/>
        <family val="3"/>
        <charset val="128"/>
      </rPr>
      <t>です。</t>
    </r>
    <rPh sb="14" eb="16">
      <t>ヨウシキ</t>
    </rPh>
    <rPh sb="39" eb="41">
      <t>カコ</t>
    </rPh>
    <rPh sb="42" eb="44">
      <t>ジュコウ</t>
    </rPh>
    <rPh sb="46" eb="47">
      <t>トウ</t>
    </rPh>
    <rPh sb="47" eb="50">
      <t>コウシュウカイ</t>
    </rPh>
    <rPh sb="51" eb="53">
      <t>ジュコウ</t>
    </rPh>
    <rPh sb="53" eb="54">
      <t>ヒョウ</t>
    </rPh>
    <rPh sb="55" eb="57">
      <t>ゲンポン</t>
    </rPh>
    <rPh sb="58" eb="59">
      <t>カギ</t>
    </rPh>
    <rPh sb="63" eb="65">
      <t>チョウフ</t>
    </rPh>
    <rPh sb="66" eb="67">
      <t>カタ</t>
    </rPh>
    <rPh sb="75" eb="78">
      <t>ケイレキショ</t>
    </rPh>
    <rPh sb="78" eb="80">
      <t>テイシュツ</t>
    </rPh>
    <phoneticPr fontId="1"/>
  </si>
  <si>
    <t>経　　歴　　書</t>
    <phoneticPr fontId="1"/>
  </si>
  <si>
    <t>規制内容</t>
    <rPh sb="0" eb="2">
      <t>キセイ</t>
    </rPh>
    <rPh sb="2" eb="4">
      <t>ナイヨウ</t>
    </rPh>
    <phoneticPr fontId="1"/>
  </si>
  <si>
    <t>※５　
職名
コード</t>
    <rPh sb="4" eb="6">
      <t>ショクメイ</t>
    </rPh>
    <phoneticPr fontId="1"/>
  </si>
  <si>
    <t>※６　
作業内容
コード</t>
    <rPh sb="4" eb="6">
      <t>サギョウ</t>
    </rPh>
    <rPh sb="6" eb="8">
      <t>ナイヨウ</t>
    </rPh>
    <phoneticPr fontId="1"/>
  </si>
  <si>
    <t>※４
規制実施
形態</t>
    <rPh sb="3" eb="5">
      <t>キセイ</t>
    </rPh>
    <rPh sb="5" eb="7">
      <t>ジッシ</t>
    </rPh>
    <rPh sb="8" eb="10">
      <t>ケイタイ</t>
    </rPh>
    <phoneticPr fontId="1"/>
  </si>
  <si>
    <t>※３
規制形態</t>
    <rPh sb="3" eb="5">
      <t>キセイ</t>
    </rPh>
    <rPh sb="5" eb="7">
      <t>ケイタイ</t>
    </rPh>
    <phoneticPr fontId="1"/>
  </si>
  <si>
    <t>※５（職名コード）</t>
    <phoneticPr fontId="1"/>
  </si>
  <si>
    <t>※６（作業内容コード）</t>
    <phoneticPr fontId="1"/>
  </si>
  <si>
    <t>※３（規制状態）</t>
    <rPh sb="3" eb="5">
      <t>キセイ</t>
    </rPh>
    <rPh sb="5" eb="7">
      <t>ジョウタイ</t>
    </rPh>
    <phoneticPr fontId="1"/>
  </si>
  <si>
    <t>※４（規制実施形態）</t>
    <rPh sb="3" eb="5">
      <t>キセイ</t>
    </rPh>
    <rPh sb="5" eb="7">
      <t>ジッシ</t>
    </rPh>
    <rPh sb="7" eb="9">
      <t>ケイタイ</t>
    </rPh>
    <phoneticPr fontId="1"/>
  </si>
  <si>
    <t>　１．路肩規制　２．車線規制　３．交互交通規制　４．対面交通規制　５．移動規制　６．ランプ規制</t>
    <phoneticPr fontId="1"/>
  </si>
  <si>
    <t>令和　　　年　　　月　　　日</t>
    <rPh sb="0" eb="2">
      <t>レイワ</t>
    </rPh>
    <phoneticPr fontId="1"/>
  </si>
  <si>
    <t>　１．日々規制　２．昼夜連続規制　３．夜間規制</t>
    <phoneticPr fontId="1"/>
  </si>
  <si>
    <t>　１．維持修繕作業　　２．土工工事･橋梁工事　　３．舗装改良工事　　４．交通安全管理施設改良工事　　５．道路付帯設備の改良工事　　６．交通規制作業</t>
    <rPh sb="28" eb="30">
      <t>カイリョウ</t>
    </rPh>
    <rPh sb="44" eb="46">
      <t>カイリョウ</t>
    </rPh>
    <rPh sb="59" eb="61">
      <t>カイリョウ</t>
    </rPh>
    <rPh sb="67" eb="69">
      <t>コウツウ</t>
    </rPh>
    <rPh sb="69" eb="71">
      <t>キセイ</t>
    </rPh>
    <rPh sb="71" eb="73">
      <t>サギョウ</t>
    </rPh>
    <phoneticPr fontId="1"/>
  </si>
  <si>
    <r>
      <t>（左記工事件名・調査等件名において、受講者が実際に
実施した</t>
    </r>
    <r>
      <rPr>
        <b/>
        <sz val="12"/>
        <rFont val="HGPｺﾞｼｯｸM"/>
        <family val="3"/>
        <charset val="128"/>
      </rPr>
      <t>「工種・作業・業務内容」</t>
    </r>
    <r>
      <rPr>
        <sz val="12"/>
        <rFont val="HGPｺﾞｼｯｸM"/>
        <family val="3"/>
        <charset val="128"/>
      </rPr>
      <t>と</t>
    </r>
    <r>
      <rPr>
        <b/>
        <sz val="12"/>
        <rFont val="HGPｺﾞｼｯｸM"/>
        <family val="3"/>
        <charset val="128"/>
      </rPr>
      <t>「どのような規制」</t>
    </r>
    <r>
      <rPr>
        <sz val="12"/>
        <rFont val="HGPｺﾞｼｯｸM"/>
        <family val="3"/>
        <charset val="128"/>
      </rPr>
      <t>が
必要だったのかをあわせて具体的に記載）</t>
    </r>
    <rPh sb="1" eb="3">
      <t>サキ</t>
    </rPh>
    <rPh sb="3" eb="5">
      <t>コウジ</t>
    </rPh>
    <rPh sb="5" eb="7">
      <t>ケンメイ</t>
    </rPh>
    <rPh sb="8" eb="10">
      <t>チョウサ</t>
    </rPh>
    <rPh sb="10" eb="11">
      <t>トウ</t>
    </rPh>
    <rPh sb="11" eb="13">
      <t>ケンメイ</t>
    </rPh>
    <rPh sb="18" eb="21">
      <t>ジュコウシャ</t>
    </rPh>
    <rPh sb="22" eb="24">
      <t>ジッサイ</t>
    </rPh>
    <rPh sb="31" eb="33">
      <t>コウシュ</t>
    </rPh>
    <rPh sb="34" eb="36">
      <t>サギョウ</t>
    </rPh>
    <rPh sb="37" eb="39">
      <t>ギョウム</t>
    </rPh>
    <rPh sb="39" eb="41">
      <t>ナイヨウ</t>
    </rPh>
    <rPh sb="49" eb="51">
      <t>キセイ</t>
    </rPh>
    <rPh sb="54" eb="56">
      <t>ヒツヨウ</t>
    </rPh>
    <rPh sb="66" eb="69">
      <t>グタイテキ</t>
    </rPh>
    <rPh sb="70" eb="72">
      <t>キサイ</t>
    </rPh>
    <phoneticPr fontId="1"/>
  </si>
  <si>
    <t>工事（業務）内容</t>
    <rPh sb="0" eb="2">
      <t>コウジ</t>
    </rPh>
    <rPh sb="3" eb="5">
      <t>ギョウム</t>
    </rPh>
    <rPh sb="6" eb="8">
      <t>ナイヨウ</t>
    </rPh>
    <phoneticPr fontId="1"/>
  </si>
  <si>
    <t>　１．現場代理人等　２．主任（監理）技術者・管理技術者　３．工事主任・作業主任　４．発注者　５．施工管理員</t>
    <rPh sb="8" eb="9">
      <t>トウ</t>
    </rPh>
    <rPh sb="15" eb="17">
      <t>カンリ</t>
    </rPh>
    <rPh sb="22" eb="24">
      <t>カンリ</t>
    </rPh>
    <rPh sb="24" eb="27">
      <t>ギジュツシャ</t>
    </rPh>
    <rPh sb="48" eb="50">
      <t>セコウ</t>
    </rPh>
    <rPh sb="50" eb="52">
      <t>カンリ</t>
    </rPh>
    <rPh sb="52" eb="53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</si>
</sst>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ge&quot;年&quot;m&quot;月&quot;"/>
    <numFmt numFmtId="177" formatCode="0&quot;ヶ月&quot;"/>
    <numFmt numFmtId="178" formatCode="0&quot;年&quot;"/>
    <numFmt numFmtId="179" formatCode="yyyy/mm/dd;@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name val="HGPｺﾞｼｯｸM"/>
      <family val="3"/>
      <charset val="128"/>
    </font>
    <font>
      <sz val="18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8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2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4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2"/>
      <color theme="0" tint="-0.34998626667073579"/>
      <name val="HGPｺﾞｼｯｸM"/>
      <family val="3"/>
      <charset val="128"/>
    </font>
    <font>
      <sz val="11"/>
      <color theme="0" tint="-0.34998626667073579"/>
      <name val="HGPｺﾞｼｯｸM"/>
      <family val="3"/>
      <charset val="128"/>
    </font>
    <font>
      <sz val="14"/>
      <color theme="0" tint="-0.34998626667073579"/>
      <name val="HGPｺﾞｼｯｸM"/>
      <family val="3"/>
      <charset val="128"/>
    </font>
    <font>
      <sz val="16"/>
      <color theme="0" tint="-0.34998626667073579"/>
      <name val="HGPｺﾞｼｯｸM"/>
      <family val="3"/>
      <charset val="128"/>
    </font>
    <font>
      <sz val="13"/>
      <name val="HGPｺﾞｼｯｸM"/>
      <family val="3"/>
      <charset val="128"/>
    </font>
    <font>
      <sz val="10"/>
      <name val="HGPｺﾞｼｯｸM"/>
      <family val="3"/>
      <charset val="128"/>
    </font>
    <font>
      <u/>
      <sz val="10"/>
      <name val="HGPｺﾞｼｯｸM"/>
      <family val="3"/>
      <charset val="128"/>
    </font>
    <font>
      <b/>
      <sz val="12"/>
      <name val="HGPｺﾞｼｯｸM"/>
      <family val="3"/>
      <charset val="128"/>
    </font>
    <font>
      <u/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u/>
      <sz val="16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8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58" xfId="0" applyFont="1" applyBorder="1" applyAlignment="1">
      <alignment horizontal="centerContinuous" vertical="center" wrapText="1" shrinkToFit="1"/>
    </xf>
    <xf numFmtId="0" fontId="7" fillId="0" borderId="5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21" xfId="0" applyFont="1" applyBorder="1"/>
    <xf numFmtId="0" fontId="8" fillId="0" borderId="21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vertical="center"/>
    </xf>
    <xf numFmtId="179" fontId="5" fillId="2" borderId="2" xfId="0" applyNumberFormat="1" applyFont="1" applyFill="1" applyBorder="1" applyAlignment="1" applyProtection="1">
      <alignment horizontal="center" vertical="center"/>
      <protection locked="0"/>
    </xf>
    <xf numFmtId="17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176" fontId="5" fillId="0" borderId="9" xfId="0" applyNumberFormat="1" applyFont="1" applyBorder="1" applyAlignment="1" applyProtection="1">
      <alignment horizontal="center" vertical="center"/>
      <protection locked="0"/>
    </xf>
    <xf numFmtId="179" fontId="5" fillId="2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10" fillId="0" borderId="0" xfId="0" applyFont="1" applyAlignment="1">
      <alignment vertical="top"/>
    </xf>
    <xf numFmtId="0" fontId="5" fillId="0" borderId="2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62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5" fillId="0" borderId="64" xfId="0" applyFont="1" applyBorder="1" applyAlignment="1">
      <alignment vertical="center" wrapText="1"/>
    </xf>
    <xf numFmtId="0" fontId="8" fillId="0" borderId="14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8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11" fillId="0" borderId="0" xfId="0" applyFont="1" applyAlignment="1"/>
    <xf numFmtId="0" fontId="8" fillId="0" borderId="0" xfId="0" applyFont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1" fillId="2" borderId="57" xfId="0" applyFont="1" applyFill="1" applyBorder="1" applyAlignment="1" applyProtection="1">
      <alignment horizontal="left" vertical="center" wrapText="1"/>
      <protection locked="0"/>
    </xf>
    <xf numFmtId="0" fontId="11" fillId="2" borderId="56" xfId="0" applyFont="1" applyFill="1" applyBorder="1" applyAlignment="1" applyProtection="1">
      <alignment horizontal="left" vertical="center" wrapText="1"/>
      <protection locked="0"/>
    </xf>
    <xf numFmtId="0" fontId="7" fillId="3" borderId="5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7" fillId="2" borderId="57" xfId="0" applyFont="1" applyFill="1" applyBorder="1" applyAlignment="1" applyProtection="1">
      <alignment horizontal="left" vertical="center" wrapText="1"/>
      <protection locked="0"/>
    </xf>
    <xf numFmtId="0" fontId="7" fillId="2" borderId="56" xfId="0" applyFont="1" applyFill="1" applyBorder="1" applyAlignment="1" applyProtection="1">
      <alignment horizontal="left" vertical="center" wrapText="1"/>
      <protection locked="0"/>
    </xf>
    <xf numFmtId="0" fontId="11" fillId="2" borderId="57" xfId="0" applyFont="1" applyFill="1" applyBorder="1" applyAlignment="1" applyProtection="1">
      <alignment vertical="center" wrapText="1"/>
      <protection locked="0"/>
    </xf>
    <xf numFmtId="0" fontId="11" fillId="2" borderId="56" xfId="0" applyFont="1" applyFill="1" applyBorder="1" applyAlignment="1" applyProtection="1">
      <alignment vertical="center" wrapText="1"/>
      <protection locked="0"/>
    </xf>
    <xf numFmtId="0" fontId="11" fillId="2" borderId="51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8" fillId="0" borderId="49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11" fillId="2" borderId="33" xfId="0" applyFont="1" applyFill="1" applyBorder="1" applyAlignment="1" applyProtection="1">
      <alignment vertical="center" wrapText="1"/>
      <protection locked="0"/>
    </xf>
    <xf numFmtId="0" fontId="11" fillId="2" borderId="22" xfId="0" applyFont="1" applyFill="1" applyBorder="1" applyAlignment="1" applyProtection="1">
      <alignment vertical="center" wrapText="1"/>
      <protection locked="0"/>
    </xf>
    <xf numFmtId="0" fontId="11" fillId="2" borderId="34" xfId="0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 applyProtection="1">
      <alignment vertical="center" wrapText="1"/>
      <protection locked="0"/>
    </xf>
    <xf numFmtId="0" fontId="7" fillId="0" borderId="5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77" fontId="5" fillId="0" borderId="41" xfId="0" applyNumberFormat="1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33" xfId="0" applyFont="1" applyFill="1" applyBorder="1" applyAlignment="1" applyProtection="1">
      <alignment horizontal="left" vertical="center" wrapText="1"/>
      <protection locked="0"/>
    </xf>
    <xf numFmtId="0" fontId="11" fillId="2" borderId="22" xfId="0" applyFont="1" applyFill="1" applyBorder="1" applyAlignment="1" applyProtection="1">
      <alignment horizontal="left" vertical="center" wrapText="1"/>
      <protection locked="0"/>
    </xf>
    <xf numFmtId="0" fontId="11" fillId="2" borderId="34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33" xfId="0" applyFont="1" applyFill="1" applyBorder="1" applyAlignment="1" applyProtection="1">
      <alignment vertical="center"/>
      <protection locked="0"/>
    </xf>
    <xf numFmtId="0" fontId="11" fillId="2" borderId="22" xfId="0" applyFont="1" applyFill="1" applyBorder="1" applyAlignment="1" applyProtection="1">
      <alignment vertical="center"/>
      <protection locked="0"/>
    </xf>
    <xf numFmtId="0" fontId="11" fillId="2" borderId="34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7" fillId="3" borderId="57" xfId="0" applyFont="1" applyFill="1" applyBorder="1" applyAlignment="1" applyProtection="1">
      <alignment horizontal="center" vertical="center" wrapText="1"/>
      <protection locked="0"/>
    </xf>
    <xf numFmtId="0" fontId="7" fillId="3" borderId="67" xfId="0" applyFont="1" applyFill="1" applyBorder="1" applyAlignment="1" applyProtection="1">
      <alignment horizontal="center" vertical="center" wrapText="1"/>
      <protection locked="0"/>
    </xf>
    <xf numFmtId="0" fontId="11" fillId="2" borderId="67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 wrapText="1"/>
      <protection locked="0"/>
    </xf>
    <xf numFmtId="178" fontId="5" fillId="0" borderId="12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8" fontId="11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7" fontId="11" fillId="0" borderId="29" xfId="0" applyNumberFormat="1" applyFont="1" applyBorder="1" applyAlignment="1">
      <alignment horizontal="center" vertical="center"/>
    </xf>
    <xf numFmtId="177" fontId="11" fillId="0" borderId="30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  <xf numFmtId="0" fontId="24" fillId="0" borderId="20" xfId="0" applyFont="1" applyBorder="1" applyAlignment="1">
      <alignment horizontal="right" vertical="center" wrapText="1"/>
    </xf>
    <xf numFmtId="0" fontId="24" fillId="0" borderId="29" xfId="0" applyFont="1" applyBorder="1" applyAlignment="1">
      <alignment horizontal="right" vertical="center" wrapText="1"/>
    </xf>
    <xf numFmtId="0" fontId="24" fillId="0" borderId="21" xfId="0" applyFont="1" applyBorder="1" applyAlignment="1">
      <alignment horizontal="right" vertical="center" wrapText="1"/>
    </xf>
    <xf numFmtId="0" fontId="24" fillId="0" borderId="30" xfId="0" applyFont="1" applyBorder="1" applyAlignment="1">
      <alignment horizontal="right" vertical="center" wrapText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68" xfId="0" applyFont="1" applyFill="1" applyBorder="1" applyAlignment="1" applyProtection="1">
      <alignment horizontal="center" vertical="center" wrapText="1"/>
      <protection locked="0"/>
    </xf>
    <xf numFmtId="0" fontId="11" fillId="2" borderId="69" xfId="0" applyFont="1" applyFill="1" applyBorder="1" applyAlignment="1" applyProtection="1">
      <alignment horizontal="center" vertical="center" wrapText="1"/>
      <protection locked="0"/>
    </xf>
    <xf numFmtId="177" fontId="11" fillId="0" borderId="35" xfId="0" applyNumberFormat="1" applyFont="1" applyBorder="1" applyAlignment="1">
      <alignment horizontal="center" vertical="center"/>
    </xf>
    <xf numFmtId="177" fontId="11" fillId="0" borderId="36" xfId="0" applyNumberFormat="1" applyFont="1" applyBorder="1" applyAlignment="1">
      <alignment horizontal="center" vertical="center"/>
    </xf>
    <xf numFmtId="0" fontId="11" fillId="2" borderId="43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shrinkToFit="1"/>
    </xf>
    <xf numFmtId="0" fontId="6" fillId="0" borderId="0" xfId="0" applyFont="1" applyAlignment="1">
      <alignment vertical="top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5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center" wrapText="1"/>
    </xf>
    <xf numFmtId="0" fontId="15" fillId="3" borderId="16" xfId="0" applyFont="1" applyFill="1" applyBorder="1" applyAlignment="1" applyProtection="1">
      <alignment horizontal="right" vertical="center"/>
      <protection locked="0"/>
    </xf>
    <xf numFmtId="0" fontId="15" fillId="3" borderId="10" xfId="0" applyFont="1" applyFill="1" applyBorder="1" applyAlignment="1" applyProtection="1">
      <alignment horizontal="right" vertical="center"/>
      <protection locked="0"/>
    </xf>
    <xf numFmtId="0" fontId="15" fillId="3" borderId="43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179" fontId="8" fillId="2" borderId="16" xfId="0" applyNumberFormat="1" applyFont="1" applyFill="1" applyBorder="1" applyAlignment="1" applyProtection="1">
      <alignment horizontal="center" vertical="center"/>
      <protection locked="0"/>
    </xf>
    <xf numFmtId="179" fontId="8" fillId="2" borderId="43" xfId="0" applyNumberFormat="1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11" fillId="2" borderId="52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57" xfId="0" applyFont="1" applyFill="1" applyBorder="1" applyAlignment="1" applyProtection="1">
      <alignment vertical="center"/>
      <protection locked="0"/>
    </xf>
    <xf numFmtId="0" fontId="11" fillId="2" borderId="56" xfId="0" applyFont="1" applyFill="1" applyBorder="1" applyAlignment="1" applyProtection="1">
      <alignment vertical="center"/>
      <protection locked="0"/>
    </xf>
    <xf numFmtId="0" fontId="7" fillId="2" borderId="57" xfId="0" applyFont="1" applyFill="1" applyBorder="1" applyAlignment="1" applyProtection="1">
      <alignment horizontal="left" vertical="center"/>
      <protection locked="0"/>
    </xf>
    <xf numFmtId="0" fontId="7" fillId="2" borderId="56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299356</xdr:colOff>
      <xdr:row>51</xdr:row>
      <xdr:rowOff>121104</xdr:rowOff>
    </xdr:from>
    <xdr:to>
      <xdr:col>17</xdr:col>
      <xdr:colOff>318406</xdr:colOff>
      <xdr:row>52</xdr:row>
      <xdr:rowOff>102054</xdr:rowOff>
    </xdr:to>
    <xdr:grpSp>
      <xdr:nvGrpSpPr>
        <xdr:cNvPr id="7026" name="Group 7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GrpSpPr>
          <a:grpSpLocks/>
        </xdr:cNvGrpSpPr>
      </xdr:nvGrpSpPr>
      <xdr:grpSpPr bwMode="auto">
        <a:xfrm>
          <a:off x="19349356" y="14106979"/>
          <a:ext cx="669925" cy="298450"/>
          <a:chOff x="1679" y="3395"/>
          <a:chExt cx="840" cy="480"/>
        </a:xfrm>
      </xdr:grpSpPr>
      <xdr:sp macro="" textlink="">
        <xdr:nvSpPr>
          <xdr:cNvPr id="6152" name="Text Box 8">
            <a:extLst>
              <a:ext uri="{FF2B5EF4-FFF2-40B4-BE49-F238E27FC236}">
                <a16:creationId xmlns:a16="http://schemas.microsoft.com/office/drawing/2014/main" id="{00000000-0008-0000-0000-0000081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58" y="3468"/>
            <a:ext cx="720" cy="36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ｺﾞｼｯｸM" pitchFamily="50" charset="-128"/>
                <a:ea typeface="HGPｺﾞｼｯｸM" pitchFamily="50" charset="-128"/>
              </a:rPr>
              <a:t>社印</a:t>
            </a:r>
            <a:endParaRPr lang="ja-JP" altLang="en-US" sz="1000" b="0" i="0" u="none" strike="noStrike" baseline="0">
              <a:solidFill>
                <a:srgbClr val="000000"/>
              </a:solidFill>
              <a:latin typeface="HGPｺﾞｼｯｸM" pitchFamily="50" charset="-128"/>
              <a:ea typeface="HGPｺﾞｼｯｸM" pitchFamily="50" charset="-128"/>
              <a:cs typeface="Times New Roman"/>
            </a:endParaRPr>
          </a:p>
          <a:p>
            <a:pPr algn="l" rtl="0">
              <a:defRPr sz="1000"/>
            </a:pPr>
            <a:endParaRPr lang="ja-JP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7035" name="Group 9">
            <a:extLst>
              <a:ext uri="{FF2B5EF4-FFF2-40B4-BE49-F238E27FC236}">
                <a16:creationId xmlns:a16="http://schemas.microsoft.com/office/drawing/2014/main" id="{00000000-0008-0000-0000-00007B1B0000}"/>
              </a:ext>
            </a:extLst>
          </xdr:cNvPr>
          <xdr:cNvGrpSpPr>
            <a:grpSpLocks/>
          </xdr:cNvGrpSpPr>
        </xdr:nvGrpSpPr>
        <xdr:grpSpPr bwMode="auto">
          <a:xfrm>
            <a:off x="1679" y="3395"/>
            <a:ext cx="840" cy="480"/>
            <a:chOff x="1559" y="2555"/>
            <a:chExt cx="960" cy="600"/>
          </a:xfrm>
        </xdr:grpSpPr>
        <xdr:sp macro="" textlink="">
          <xdr:nvSpPr>
            <xdr:cNvPr id="7036" name="Arc 10">
              <a:extLst>
                <a:ext uri="{FF2B5EF4-FFF2-40B4-BE49-F238E27FC236}">
                  <a16:creationId xmlns:a16="http://schemas.microsoft.com/office/drawing/2014/main" id="{00000000-0008-0000-0000-00007C1B0000}"/>
                </a:ext>
              </a:extLst>
            </xdr:cNvPr>
            <xdr:cNvSpPr>
              <a:spLocks/>
            </xdr:cNvSpPr>
          </xdr:nvSpPr>
          <xdr:spPr bwMode="auto">
            <a:xfrm flipH="1">
              <a:off x="1559" y="2555"/>
              <a:ext cx="240" cy="600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037" name="Arc 11">
              <a:extLst>
                <a:ext uri="{FF2B5EF4-FFF2-40B4-BE49-F238E27FC236}">
                  <a16:creationId xmlns:a16="http://schemas.microsoft.com/office/drawing/2014/main" id="{00000000-0008-0000-0000-00007D1B0000}"/>
                </a:ext>
              </a:extLst>
            </xdr:cNvPr>
            <xdr:cNvSpPr>
              <a:spLocks/>
            </xdr:cNvSpPr>
          </xdr:nvSpPr>
          <xdr:spPr bwMode="auto">
            <a:xfrm>
              <a:off x="2279" y="2555"/>
              <a:ext cx="240" cy="600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038" name="Line 12">
              <a:extLst>
                <a:ext uri="{FF2B5EF4-FFF2-40B4-BE49-F238E27FC236}">
                  <a16:creationId xmlns:a16="http://schemas.microsoft.com/office/drawing/2014/main" id="{00000000-0008-0000-0000-00007E1B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99" y="2555"/>
              <a:ext cx="480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039" name="Line 13">
              <a:extLst>
                <a:ext uri="{FF2B5EF4-FFF2-40B4-BE49-F238E27FC236}">
                  <a16:creationId xmlns:a16="http://schemas.microsoft.com/office/drawing/2014/main" id="{00000000-0008-0000-0000-00007F1B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59" y="3155"/>
              <a:ext cx="96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16</xdr:col>
      <xdr:colOff>288192</xdr:colOff>
      <xdr:row>60</xdr:row>
      <xdr:rowOff>35801</xdr:rowOff>
    </xdr:from>
    <xdr:to>
      <xdr:col>17</xdr:col>
      <xdr:colOff>329570</xdr:colOff>
      <xdr:row>60</xdr:row>
      <xdr:rowOff>340601</xdr:rowOff>
    </xdr:to>
    <xdr:grpSp>
      <xdr:nvGrpSpPr>
        <xdr:cNvPr id="7027" name="Group 18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GrpSpPr>
          <a:grpSpLocks/>
        </xdr:cNvGrpSpPr>
      </xdr:nvGrpSpPr>
      <xdr:grpSpPr bwMode="auto">
        <a:xfrm>
          <a:off x="19338192" y="16117176"/>
          <a:ext cx="692253" cy="304800"/>
          <a:chOff x="1594" y="1"/>
          <a:chExt cx="58" cy="32"/>
        </a:xfrm>
      </xdr:grpSpPr>
      <xdr:sp macro="" textlink="">
        <xdr:nvSpPr>
          <xdr:cNvPr id="41" name="Text Box 12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04" y="2"/>
            <a:ext cx="48" cy="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ｺﾞｼｯｸM" pitchFamily="50" charset="-128"/>
                <a:ea typeface="HGPｺﾞｼｯｸM" pitchFamily="50" charset="-128"/>
              </a:rPr>
              <a:t>社印</a:t>
            </a:r>
            <a:endParaRPr lang="ja-JP" altLang="en-US" sz="1000" b="0" i="0" u="none" strike="noStrike" baseline="0">
              <a:solidFill>
                <a:srgbClr val="000000"/>
              </a:solidFill>
              <a:latin typeface="HGPｺﾞｼｯｸM" pitchFamily="50" charset="-128"/>
              <a:ea typeface="HGPｺﾞｼｯｸM" pitchFamily="50" charset="-128"/>
              <a:cs typeface="Times New Roman"/>
            </a:endParaRPr>
          </a:p>
          <a:p>
            <a:pPr algn="l" rtl="0">
              <a:defRPr sz="1000"/>
            </a:pPr>
            <a:endParaRPr lang="ja-JP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7029" name="Group 13">
            <a:extLst>
              <a:ext uri="{FF2B5EF4-FFF2-40B4-BE49-F238E27FC236}">
                <a16:creationId xmlns:a16="http://schemas.microsoft.com/office/drawing/2014/main" id="{00000000-0008-0000-0000-0000751B0000}"/>
              </a:ext>
            </a:extLst>
          </xdr:cNvPr>
          <xdr:cNvGrpSpPr>
            <a:grpSpLocks/>
          </xdr:cNvGrpSpPr>
        </xdr:nvGrpSpPr>
        <xdr:grpSpPr bwMode="auto">
          <a:xfrm flipV="1">
            <a:off x="1594" y="1"/>
            <a:ext cx="56" cy="32"/>
            <a:chOff x="1559" y="2555"/>
            <a:chExt cx="960" cy="600"/>
          </a:xfrm>
        </xdr:grpSpPr>
        <xdr:sp macro="" textlink="">
          <xdr:nvSpPr>
            <xdr:cNvPr id="7030" name="Arc 14">
              <a:extLst>
                <a:ext uri="{FF2B5EF4-FFF2-40B4-BE49-F238E27FC236}">
                  <a16:creationId xmlns:a16="http://schemas.microsoft.com/office/drawing/2014/main" id="{00000000-0008-0000-0000-0000761B0000}"/>
                </a:ext>
              </a:extLst>
            </xdr:cNvPr>
            <xdr:cNvSpPr>
              <a:spLocks/>
            </xdr:cNvSpPr>
          </xdr:nvSpPr>
          <xdr:spPr bwMode="auto">
            <a:xfrm flipH="1">
              <a:off x="1559" y="2555"/>
              <a:ext cx="240" cy="600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031" name="Arc 15">
              <a:extLst>
                <a:ext uri="{FF2B5EF4-FFF2-40B4-BE49-F238E27FC236}">
                  <a16:creationId xmlns:a16="http://schemas.microsoft.com/office/drawing/2014/main" id="{00000000-0008-0000-0000-0000771B0000}"/>
                </a:ext>
              </a:extLst>
            </xdr:cNvPr>
            <xdr:cNvSpPr>
              <a:spLocks/>
            </xdr:cNvSpPr>
          </xdr:nvSpPr>
          <xdr:spPr bwMode="auto">
            <a:xfrm>
              <a:off x="2279" y="2555"/>
              <a:ext cx="240" cy="600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032" name="Line 16">
              <a:extLst>
                <a:ext uri="{FF2B5EF4-FFF2-40B4-BE49-F238E27FC236}">
                  <a16:creationId xmlns:a16="http://schemas.microsoft.com/office/drawing/2014/main" id="{00000000-0008-0000-0000-0000781B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99" y="2555"/>
              <a:ext cx="480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033" name="Line 17">
              <a:extLst>
                <a:ext uri="{FF2B5EF4-FFF2-40B4-BE49-F238E27FC236}">
                  <a16:creationId xmlns:a16="http://schemas.microsoft.com/office/drawing/2014/main" id="{00000000-0008-0000-0000-0000791B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59" y="3155"/>
              <a:ext cx="96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95249</xdr:colOff>
      <xdr:row>1</xdr:row>
      <xdr:rowOff>0</xdr:rowOff>
    </xdr:from>
    <xdr:to>
      <xdr:col>9</xdr:col>
      <xdr:colOff>31750</xdr:colOff>
      <xdr:row>11</xdr:row>
      <xdr:rowOff>148166</xdr:rowOff>
    </xdr:to>
    <xdr:sp macro="" textlink="">
      <xdr:nvSpPr>
        <xdr:cNvPr id="16" name="テキスト ボックス 15"/>
        <xdr:cNvSpPr txBox="1"/>
      </xdr:nvSpPr>
      <xdr:spPr>
        <a:xfrm>
          <a:off x="95249" y="169333"/>
          <a:ext cx="13059834" cy="1841500"/>
        </a:xfrm>
        <a:prstGeom prst="rect">
          <a:avLst/>
        </a:prstGeom>
        <a:solidFill>
          <a:schemeClr val="lt1"/>
        </a:solidFill>
        <a:ln w="28575" cmpd="sng">
          <a:solidFill>
            <a:srgbClr val="0066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＜良くある間違い＞</a:t>
          </a:r>
          <a:endParaRPr kumimoji="1" lang="en-US" altLang="ja-JP" sz="20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600">
              <a:latin typeface="HGPｺﾞｼｯｸM" panose="020B0600000000000000" pitchFamily="50" charset="-128"/>
              <a:ea typeface="HGPｺﾞｼｯｸM" panose="020B0600000000000000" pitchFamily="50" charset="-128"/>
            </a:rPr>
            <a:t>①規制を実施した道路について：市道など、明らかに自専道ではないのに「自専道」を選択している場合などがあります。必ず、正しく選択してください。</a:t>
          </a:r>
          <a:endParaRPr kumimoji="1" lang="en-US" altLang="ja-JP" sz="16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600">
              <a:latin typeface="HGPｺﾞｼｯｸM" panose="020B0600000000000000" pitchFamily="50" charset="-128"/>
              <a:ea typeface="HGPｺﾞｼｯｸM" panose="020B0600000000000000" pitchFamily="50" charset="-128"/>
            </a:rPr>
            <a:t>②工事（業務）内容：実施した工種の記載のみは認められません。受講者が実際に実施した「</a:t>
          </a:r>
          <a:r>
            <a:rPr kumimoji="1" lang="ja-JP" altLang="en-US" sz="16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工種・作業・業務内容</a:t>
          </a:r>
          <a:r>
            <a:rPr kumimoji="1" lang="ja-JP" altLang="en-US" sz="1600">
              <a:latin typeface="HGPｺﾞｼｯｸM" panose="020B0600000000000000" pitchFamily="50" charset="-128"/>
              <a:ea typeface="HGPｺﾞｼｯｸM" panose="020B0600000000000000" pitchFamily="50" charset="-128"/>
            </a:rPr>
            <a:t>」と</a:t>
          </a:r>
          <a:r>
            <a:rPr kumimoji="1" lang="ja-JP" altLang="en-US" sz="16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「どのような規制</a:t>
          </a:r>
          <a:r>
            <a:rPr kumimoji="1" lang="ja-JP" altLang="en-US" sz="1600">
              <a:latin typeface="HGPｺﾞｼｯｸM" panose="020B0600000000000000" pitchFamily="50" charset="-128"/>
              <a:ea typeface="HGPｺﾞｼｯｸM" panose="020B0600000000000000" pitchFamily="50" charset="-128"/>
            </a:rPr>
            <a:t>」が必要だったのかをあわせて具体的に記載してください。</a:t>
          </a:r>
          <a:endParaRPr kumimoji="1" lang="en-US" altLang="ja-JP" sz="16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600">
              <a:latin typeface="HGPｺﾞｼｯｸM" panose="020B0600000000000000" pitchFamily="50" charset="-128"/>
              <a:ea typeface="HGPｺﾞｼｯｸM" panose="020B0600000000000000" pitchFamily="50" charset="-128"/>
            </a:rPr>
            <a:t>③作業内容コード：</a:t>
          </a:r>
          <a:r>
            <a:rPr kumimoji="1" lang="en-US" altLang="ja-JP" sz="1600">
              <a:latin typeface="HGPｺﾞｼｯｸM" panose="020B0600000000000000" pitchFamily="50" charset="-128"/>
              <a:ea typeface="HGPｺﾞｼｯｸM" panose="020B0600000000000000" pitchFamily="50" charset="-128"/>
            </a:rPr>
            <a:t>6.</a:t>
          </a:r>
          <a:r>
            <a:rPr kumimoji="1" lang="ja-JP" altLang="en-US" sz="1600">
              <a:latin typeface="HGPｺﾞｼｯｸM" panose="020B0600000000000000" pitchFamily="50" charset="-128"/>
              <a:ea typeface="HGPｺﾞｼｯｸM" panose="020B0600000000000000" pitchFamily="50" charset="-128"/>
            </a:rPr>
            <a:t>交通規制作業の場合、交通規制に伴い、規制の設置・撤去までした場合のみ認められますので、工事（業務）内容には規制の設置・撤去まで記入してください。</a:t>
          </a:r>
          <a:endParaRPr kumimoji="1" lang="en-US" altLang="ja-JP" sz="16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AB107"/>
  <sheetViews>
    <sheetView showZeros="0" tabSelected="1" view="pageBreakPreview" zoomScale="60" zoomScaleNormal="55" zoomScalePageLayoutView="66" workbookViewId="0">
      <selection activeCell="B14" sqref="B14:V14"/>
    </sheetView>
  </sheetViews>
  <sheetFormatPr defaultColWidth="9" defaultRowHeight="13.5" x14ac:dyDescent="0.15"/>
  <cols>
    <col min="1" max="1" width="1.25" style="1" customWidth="1"/>
    <col min="2" max="3" width="12.625" style="1" customWidth="1"/>
    <col min="4" max="4" width="25.625" style="1" customWidth="1"/>
    <col min="5" max="5" width="22.625" style="1" customWidth="1"/>
    <col min="6" max="6" width="6.625" style="1" customWidth="1"/>
    <col min="7" max="7" width="54.25" style="1" customWidth="1"/>
    <col min="8" max="8" width="22.125" style="1" customWidth="1"/>
    <col min="9" max="9" width="14.25" style="1" bestFit="1" customWidth="1"/>
    <col min="10" max="10" width="17.625" style="1" customWidth="1"/>
    <col min="11" max="12" width="12.875" style="1" customWidth="1"/>
    <col min="13" max="13" width="3" style="1" customWidth="1"/>
    <col min="14" max="14" width="15.625" style="1" customWidth="1"/>
    <col min="15" max="15" width="6.625" style="1" customWidth="1"/>
    <col min="16" max="16" width="9.25" style="1" customWidth="1"/>
    <col min="17" max="17" width="8.625" style="1" customWidth="1"/>
    <col min="18" max="18" width="10.625" style="1" customWidth="1"/>
    <col min="19" max="19" width="3.75" style="1" bestFit="1" customWidth="1"/>
    <col min="20" max="20" width="15.625" style="1" customWidth="1"/>
    <col min="21" max="21" width="6.625" style="1" customWidth="1"/>
    <col min="22" max="22" width="9.25" style="1" customWidth="1"/>
    <col min="23" max="23" width="9" style="1" hidden="1" customWidth="1"/>
    <col min="24" max="24" width="9.125" style="1" hidden="1" customWidth="1"/>
    <col min="25" max="26" width="9" style="1" hidden="1" customWidth="1"/>
    <col min="27" max="27" width="3.625" style="1" hidden="1" customWidth="1"/>
    <col min="28" max="28" width="9" style="1" customWidth="1"/>
    <col min="29" max="16384" width="9" style="1"/>
  </cols>
  <sheetData>
    <row r="14" spans="2:28" ht="30.95" customHeight="1" x14ac:dyDescent="0.2">
      <c r="B14" s="228" t="s">
        <v>58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AB14" s="55" t="s">
        <v>41</v>
      </c>
    </row>
    <row r="15" spans="2:28" ht="18" customHeight="1" x14ac:dyDescent="0.2">
      <c r="C15" s="2"/>
      <c r="T15" s="206" t="s">
        <v>69</v>
      </c>
      <c r="U15" s="207"/>
      <c r="V15" s="208"/>
      <c r="AB15" s="55" t="s">
        <v>48</v>
      </c>
    </row>
    <row r="16" spans="2:28" ht="6.2" customHeight="1" thickBot="1" x14ac:dyDescent="0.2">
      <c r="C16" s="2"/>
      <c r="T16" s="3"/>
      <c r="U16" s="3"/>
    </row>
    <row r="17" spans="1:28" ht="18.75" customHeight="1" x14ac:dyDescent="0.15">
      <c r="B17" s="27" t="s">
        <v>29</v>
      </c>
      <c r="C17" s="220"/>
      <c r="D17" s="220"/>
      <c r="E17" s="29" t="s">
        <v>30</v>
      </c>
      <c r="F17" s="212"/>
      <c r="G17" s="213"/>
      <c r="H17" s="213"/>
      <c r="I17" s="214"/>
      <c r="J17" s="63"/>
      <c r="K17" s="69"/>
      <c r="L17" s="69"/>
      <c r="V17" s="4"/>
      <c r="W17" s="4"/>
      <c r="X17" s="4"/>
    </row>
    <row r="18" spans="1:28" ht="30.95" customHeight="1" x14ac:dyDescent="0.2">
      <c r="B18" s="28" t="s">
        <v>0</v>
      </c>
      <c r="C18" s="221"/>
      <c r="D18" s="221"/>
      <c r="E18" s="30" t="s">
        <v>1</v>
      </c>
      <c r="F18" s="215"/>
      <c r="G18" s="216"/>
      <c r="H18" s="216"/>
      <c r="I18" s="217"/>
      <c r="J18" s="63"/>
      <c r="K18" s="69"/>
      <c r="L18" s="69"/>
      <c r="M18" s="211" t="s">
        <v>24</v>
      </c>
      <c r="N18" s="211"/>
      <c r="O18" s="77"/>
      <c r="P18" s="77"/>
      <c r="Q18" s="77"/>
      <c r="R18" s="77"/>
      <c r="S18" s="77"/>
      <c r="T18" s="77"/>
      <c r="U18" s="77"/>
      <c r="V18" s="77"/>
      <c r="X18" s="4"/>
      <c r="AB18" s="55" t="s">
        <v>41</v>
      </c>
    </row>
    <row r="19" spans="1:28" ht="32.1" customHeight="1" x14ac:dyDescent="0.2">
      <c r="B19" s="199" t="s">
        <v>2</v>
      </c>
      <c r="C19" s="218"/>
      <c r="D19" s="219"/>
      <c r="E19" s="203" t="s">
        <v>3</v>
      </c>
      <c r="F19" s="78"/>
      <c r="G19" s="79"/>
      <c r="H19" s="79"/>
      <c r="I19" s="80"/>
      <c r="J19" s="63"/>
      <c r="K19" s="69"/>
      <c r="L19" s="69"/>
      <c r="M19" s="210" t="s">
        <v>46</v>
      </c>
      <c r="N19" s="210"/>
      <c r="O19" s="77"/>
      <c r="P19" s="77"/>
      <c r="Q19" s="77"/>
      <c r="R19" s="77"/>
      <c r="S19" s="77"/>
      <c r="T19" s="77"/>
      <c r="U19" s="77"/>
      <c r="V19" s="5" t="s">
        <v>15</v>
      </c>
      <c r="AB19" s="55" t="s">
        <v>49</v>
      </c>
    </row>
    <row r="20" spans="1:28" ht="18.75" customHeight="1" thickBot="1" x14ac:dyDescent="0.2">
      <c r="B20" s="200"/>
      <c r="C20" s="201" t="s">
        <v>20</v>
      </c>
      <c r="D20" s="202"/>
      <c r="E20" s="204"/>
      <c r="F20" s="81"/>
      <c r="G20" s="82"/>
      <c r="H20" s="82"/>
      <c r="I20" s="83"/>
      <c r="J20" s="63"/>
      <c r="K20" s="69"/>
      <c r="L20" s="69"/>
      <c r="O20" s="89" t="str">
        <f>IF(AND(Q56="",Q57="",Q58="",Q59=""),"","※エラーがあります！エラーメッセージを確認してください。")</f>
        <v>※エラーがあります！エラーメッセージを確認してください。</v>
      </c>
      <c r="P20" s="89"/>
      <c r="Q20" s="89"/>
      <c r="R20" s="89"/>
      <c r="S20" s="89"/>
      <c r="T20" s="89"/>
      <c r="U20" s="89"/>
      <c r="V20" s="89"/>
      <c r="AB20" s="56" t="s">
        <v>42</v>
      </c>
    </row>
    <row r="21" spans="1:28" ht="30.95" customHeight="1" x14ac:dyDescent="0.2">
      <c r="B21" s="205" t="s">
        <v>56</v>
      </c>
      <c r="C21" s="205"/>
      <c r="D21" s="205"/>
      <c r="E21" s="205"/>
      <c r="F21" s="205"/>
      <c r="G21" s="205"/>
      <c r="Q21" s="209" t="s">
        <v>55</v>
      </c>
      <c r="R21" s="209"/>
      <c r="S21" s="209"/>
      <c r="T21" s="209"/>
      <c r="U21" s="209"/>
      <c r="V21" s="209"/>
      <c r="AB21" s="64" t="s">
        <v>50</v>
      </c>
    </row>
    <row r="22" spans="1:28" s="38" customFormat="1" ht="21.95" customHeight="1" thickBot="1" x14ac:dyDescent="0.25">
      <c r="B22" s="41" t="s">
        <v>57</v>
      </c>
      <c r="C22" s="40"/>
      <c r="D22" s="40"/>
      <c r="E22" s="40"/>
      <c r="F22" s="40"/>
      <c r="G22" s="40"/>
      <c r="T22" s="39"/>
      <c r="U22" s="39"/>
      <c r="AB22" s="55" t="s">
        <v>51</v>
      </c>
    </row>
    <row r="23" spans="1:28" s="19" customFormat="1" ht="21.95" customHeight="1" x14ac:dyDescent="0.15">
      <c r="B23" s="98" t="s">
        <v>4</v>
      </c>
      <c r="C23" s="98"/>
      <c r="D23" s="42" t="s">
        <v>5</v>
      </c>
      <c r="E23" s="98" t="s">
        <v>6</v>
      </c>
      <c r="F23" s="98"/>
      <c r="G23" s="42" t="s">
        <v>73</v>
      </c>
      <c r="H23" s="117" t="s">
        <v>7</v>
      </c>
      <c r="I23" s="118"/>
      <c r="J23" s="119"/>
      <c r="K23" s="117" t="s">
        <v>59</v>
      </c>
      <c r="L23" s="119"/>
      <c r="M23" s="194" t="s">
        <v>8</v>
      </c>
      <c r="N23" s="195"/>
      <c r="O23" s="195"/>
      <c r="P23" s="196"/>
      <c r="Q23" s="118" t="s">
        <v>9</v>
      </c>
      <c r="R23" s="118"/>
      <c r="S23" s="118"/>
      <c r="T23" s="118"/>
      <c r="U23" s="118"/>
      <c r="V23" s="119"/>
      <c r="AB23" s="65" t="s">
        <v>52</v>
      </c>
    </row>
    <row r="24" spans="1:28" s="20" customFormat="1" ht="42.75" x14ac:dyDescent="0.15">
      <c r="B24" s="104" t="s">
        <v>10</v>
      </c>
      <c r="C24" s="104"/>
      <c r="D24" s="21" t="s">
        <v>23</v>
      </c>
      <c r="E24" s="104" t="s">
        <v>11</v>
      </c>
      <c r="F24" s="104"/>
      <c r="G24" s="22" t="s">
        <v>72</v>
      </c>
      <c r="H24" s="23" t="s">
        <v>28</v>
      </c>
      <c r="I24" s="26" t="s">
        <v>25</v>
      </c>
      <c r="J24" s="24" t="s">
        <v>27</v>
      </c>
      <c r="K24" s="70" t="s">
        <v>63</v>
      </c>
      <c r="L24" s="71" t="s">
        <v>62</v>
      </c>
      <c r="M24" s="181" t="s">
        <v>12</v>
      </c>
      <c r="N24" s="182"/>
      <c r="O24" s="183" t="s">
        <v>13</v>
      </c>
      <c r="P24" s="184"/>
      <c r="Q24" s="25" t="s">
        <v>60</v>
      </c>
      <c r="R24" s="24" t="s">
        <v>61</v>
      </c>
      <c r="S24" s="182" t="s">
        <v>12</v>
      </c>
      <c r="T24" s="182"/>
      <c r="U24" s="182" t="s">
        <v>13</v>
      </c>
      <c r="V24" s="185"/>
      <c r="X24" s="46">
        <f>SUM(X25:Y51)+SUM(X66:Y95)</f>
        <v>0</v>
      </c>
      <c r="Y24" s="46">
        <f>SUM(X53:Y53)</f>
        <v>2</v>
      </c>
      <c r="Z24" s="46">
        <f>SUM(Z25:AA52)+SUM(Z66:AA95)</f>
        <v>1</v>
      </c>
      <c r="AA24" s="46">
        <f>SUM(AB25:AB50)+SUM(AB66:AB95)</f>
        <v>0</v>
      </c>
      <c r="AB24" s="66" t="s">
        <v>53</v>
      </c>
    </row>
    <row r="25" spans="1:28" ht="25.5" customHeight="1" x14ac:dyDescent="0.15">
      <c r="A25" s="1">
        <v>1</v>
      </c>
      <c r="B25" s="92"/>
      <c r="C25" s="92"/>
      <c r="D25" s="88"/>
      <c r="E25" s="90"/>
      <c r="F25" s="90"/>
      <c r="G25" s="86"/>
      <c r="H25" s="222"/>
      <c r="I25" s="96"/>
      <c r="J25" s="95"/>
      <c r="K25" s="174"/>
      <c r="L25" s="176"/>
      <c r="M25" s="6"/>
      <c r="N25" s="50"/>
      <c r="O25" s="128">
        <f>ROUNDDOWN((N26-N25+1)/365,0)</f>
        <v>0</v>
      </c>
      <c r="P25" s="120">
        <f>ROUND((N26-N25+1)/30.4167,0)-O25*12</f>
        <v>0</v>
      </c>
      <c r="Q25" s="198"/>
      <c r="R25" s="186"/>
      <c r="S25" s="7"/>
      <c r="T25" s="50"/>
      <c r="U25" s="128">
        <f>ROUNDDOWN((T26-T25+1)/365,0)</f>
        <v>0</v>
      </c>
      <c r="V25" s="120">
        <f>ROUND((T26-T25+1)/30.4167,0)-U25*12</f>
        <v>0</v>
      </c>
      <c r="X25" s="47"/>
      <c r="Y25" s="47"/>
      <c r="Z25" s="47">
        <f>IF(N25="",0,IF(OR(B25="",E25="",G25="",H25="",I25="",J25="",N26="",K25="",L25=""),1,0))</f>
        <v>0</v>
      </c>
      <c r="AA25" s="47">
        <f>IF(T25="",0,IF(OR(N25="",N26="",Q25="",R25="",T26=""),1,0))</f>
        <v>0</v>
      </c>
    </row>
    <row r="26" spans="1:28" ht="25.5" customHeight="1" x14ac:dyDescent="0.15">
      <c r="B26" s="93"/>
      <c r="C26" s="93"/>
      <c r="D26" s="88"/>
      <c r="E26" s="91"/>
      <c r="F26" s="91"/>
      <c r="G26" s="87"/>
      <c r="H26" s="223"/>
      <c r="I26" s="97"/>
      <c r="J26" s="95"/>
      <c r="K26" s="175"/>
      <c r="L26" s="177"/>
      <c r="M26" s="8" t="s">
        <v>16</v>
      </c>
      <c r="N26" s="51"/>
      <c r="O26" s="129"/>
      <c r="P26" s="121"/>
      <c r="Q26" s="198"/>
      <c r="R26" s="186"/>
      <c r="S26" s="9" t="s">
        <v>16</v>
      </c>
      <c r="T26" s="51"/>
      <c r="U26" s="129"/>
      <c r="V26" s="121"/>
      <c r="X26" s="47"/>
      <c r="Y26" s="47"/>
      <c r="Z26" s="47"/>
      <c r="AA26" s="47"/>
    </row>
    <row r="27" spans="1:28" ht="25.5" customHeight="1" x14ac:dyDescent="0.15">
      <c r="A27" s="1">
        <v>2</v>
      </c>
      <c r="B27" s="92"/>
      <c r="C27" s="92"/>
      <c r="D27" s="88"/>
      <c r="E27" s="90"/>
      <c r="F27" s="90"/>
      <c r="G27" s="86"/>
      <c r="H27" s="94"/>
      <c r="I27" s="96"/>
      <c r="J27" s="95"/>
      <c r="K27" s="174"/>
      <c r="L27" s="176"/>
      <c r="M27" s="10"/>
      <c r="N27" s="50"/>
      <c r="O27" s="128">
        <f>ROUNDDOWN((N28-N27+1)/365,0)</f>
        <v>0</v>
      </c>
      <c r="P27" s="120">
        <f>ROUND((N28-N27+1)/30.4167,0)-O27*12</f>
        <v>0</v>
      </c>
      <c r="Q27" s="198"/>
      <c r="R27" s="186"/>
      <c r="S27" s="11"/>
      <c r="T27" s="50"/>
      <c r="U27" s="128">
        <f>ROUNDDOWN((T28-T27+1)/365,0)</f>
        <v>0</v>
      </c>
      <c r="V27" s="120">
        <f>ROUND((T28-T27+1)/30.4167,0)-U27*12</f>
        <v>0</v>
      </c>
      <c r="X27" s="47">
        <f>IF(N27="",0,IF(N26="",0,IF(N27&lt;=N26,1,0)))</f>
        <v>0</v>
      </c>
      <c r="Y27" s="47">
        <f>IF(T27="",0,IF(T26="",0,IF(T27&lt;=T26,1,0)))</f>
        <v>0</v>
      </c>
      <c r="Z27" s="47">
        <f>IF(N27="",0,IF(OR(B27="",E27="",G27="",H27="",I27="",J27="",N28="",K27="",L27=""),1,0))</f>
        <v>0</v>
      </c>
      <c r="AA27" s="47">
        <f t="shared" ref="AA27" si="0">IF(T27="",0,IF(OR(N27="",N28="",Q27="",R27="",T28=""),1,0))</f>
        <v>0</v>
      </c>
      <c r="AB27" s="1" t="str">
        <f>IF(T27="","",IF(AND(T27&gt;=N27,T28&lt;=N28),0,1))</f>
        <v/>
      </c>
    </row>
    <row r="28" spans="1:28" ht="25.5" customHeight="1" x14ac:dyDescent="0.15">
      <c r="B28" s="93"/>
      <c r="C28" s="93"/>
      <c r="D28" s="88"/>
      <c r="E28" s="91"/>
      <c r="F28" s="91"/>
      <c r="G28" s="87"/>
      <c r="H28" s="94"/>
      <c r="I28" s="97"/>
      <c r="J28" s="95"/>
      <c r="K28" s="175"/>
      <c r="L28" s="177"/>
      <c r="M28" s="8" t="s">
        <v>16</v>
      </c>
      <c r="N28" s="51"/>
      <c r="O28" s="129"/>
      <c r="P28" s="121"/>
      <c r="Q28" s="198"/>
      <c r="R28" s="186"/>
      <c r="S28" s="9" t="s">
        <v>16</v>
      </c>
      <c r="T28" s="51"/>
      <c r="U28" s="129"/>
      <c r="V28" s="121"/>
      <c r="X28" s="47"/>
      <c r="Y28" s="47"/>
      <c r="Z28" s="47"/>
      <c r="AA28" s="47"/>
    </row>
    <row r="29" spans="1:28" ht="25.5" customHeight="1" x14ac:dyDescent="0.15">
      <c r="A29" s="1">
        <v>3</v>
      </c>
      <c r="B29" s="224"/>
      <c r="C29" s="224"/>
      <c r="D29" s="88"/>
      <c r="E29" s="226"/>
      <c r="F29" s="226"/>
      <c r="G29" s="86"/>
      <c r="H29" s="94"/>
      <c r="I29" s="96"/>
      <c r="J29" s="174"/>
      <c r="K29" s="174"/>
      <c r="L29" s="176"/>
      <c r="M29" s="6"/>
      <c r="N29" s="50"/>
      <c r="O29" s="128">
        <f>ROUNDDOWN((N30-N29+1)/365,0)</f>
        <v>0</v>
      </c>
      <c r="P29" s="120">
        <f>ROUND((N30-N29+1)/30.4167,0)-O29*12</f>
        <v>0</v>
      </c>
      <c r="Q29" s="198"/>
      <c r="R29" s="186"/>
      <c r="S29" s="7"/>
      <c r="T29" s="50"/>
      <c r="U29" s="128">
        <f>ROUNDDOWN((T30-T29+1)/365,0)</f>
        <v>0</v>
      </c>
      <c r="V29" s="120">
        <f>ROUND((T30-T29+1)/30.4167,0)-U29*12</f>
        <v>0</v>
      </c>
      <c r="X29" s="47">
        <f>IF(N29="",0,IF(N28="",0,IF(N29&lt;=N28,1,0)))+IF(N29="",0,IF(N26="",0,IF(N29&lt;=N26,1,0)))</f>
        <v>0</v>
      </c>
      <c r="Y29" s="47">
        <f>IF(T29="",0,IF(T28="",0,IF(T29&lt;=T28,1,0)))+IF(T29="",0,IF(T26="",0,IF(T29&lt;=T26,1,0)))</f>
        <v>0</v>
      </c>
      <c r="Z29" s="47">
        <f>IF(N29="",0,IF(OR(B29="",E29="",G29="",H29="",I29="",J29="",N30="",K29="",L29=""),1,0))</f>
        <v>0</v>
      </c>
      <c r="AA29" s="47">
        <f t="shared" ref="AA29" si="1">IF(T29="",0,IF(OR(N29="",N30="",Q29="",R29="",T30=""),1,0))</f>
        <v>0</v>
      </c>
      <c r="AB29" s="1" t="str">
        <f>IF(T29="","",IF(AND(T29&gt;=N29,T30&lt;=N30),0,1))</f>
        <v/>
      </c>
    </row>
    <row r="30" spans="1:28" ht="25.5" customHeight="1" x14ac:dyDescent="0.15">
      <c r="B30" s="225"/>
      <c r="C30" s="225"/>
      <c r="D30" s="88"/>
      <c r="E30" s="227"/>
      <c r="F30" s="227"/>
      <c r="G30" s="87"/>
      <c r="H30" s="94"/>
      <c r="I30" s="97"/>
      <c r="J30" s="175"/>
      <c r="K30" s="175"/>
      <c r="L30" s="177"/>
      <c r="M30" s="8" t="s">
        <v>16</v>
      </c>
      <c r="N30" s="51"/>
      <c r="O30" s="129"/>
      <c r="P30" s="121"/>
      <c r="Q30" s="198"/>
      <c r="R30" s="186"/>
      <c r="S30" s="9" t="s">
        <v>16</v>
      </c>
      <c r="T30" s="51"/>
      <c r="U30" s="129"/>
      <c r="V30" s="121"/>
      <c r="X30" s="47"/>
      <c r="Y30" s="47"/>
      <c r="Z30" s="47"/>
      <c r="AA30" s="47"/>
    </row>
    <row r="31" spans="1:28" ht="25.5" customHeight="1" x14ac:dyDescent="0.15">
      <c r="A31" s="1">
        <v>4</v>
      </c>
      <c r="B31" s="92"/>
      <c r="C31" s="92"/>
      <c r="D31" s="88"/>
      <c r="E31" s="90"/>
      <c r="F31" s="90"/>
      <c r="G31" s="86"/>
      <c r="H31" s="94"/>
      <c r="I31" s="96"/>
      <c r="J31" s="95"/>
      <c r="K31" s="174"/>
      <c r="L31" s="176"/>
      <c r="M31" s="6"/>
      <c r="N31" s="50"/>
      <c r="O31" s="128">
        <f>ROUNDDOWN((N32-N31+1)/365,0)</f>
        <v>0</v>
      </c>
      <c r="P31" s="120">
        <f>ROUND((N32-N31+1)/30.4167,0)-O31*12</f>
        <v>0</v>
      </c>
      <c r="Q31" s="198"/>
      <c r="R31" s="186"/>
      <c r="S31" s="7"/>
      <c r="T31" s="50"/>
      <c r="U31" s="128">
        <f>ROUNDDOWN((T32-T31+1)/365,0)</f>
        <v>0</v>
      </c>
      <c r="V31" s="120">
        <f>ROUND((T32-T31+1)/30.4167,0)-U31*12</f>
        <v>0</v>
      </c>
      <c r="X31" s="47">
        <f>IF(N31="",0,IF(N30="",0,IF(N31&lt;=N30,1,0)))+IF(N31="",0,IF(N28="",0,IF(N31&lt;=N28,1,0)))+IF(N31="",0,IF(N26="",0,IF(N31&lt;=N26,1,0)))</f>
        <v>0</v>
      </c>
      <c r="Y31" s="47">
        <f>IF(T31="",0,IF(T30="",0,IF(T31&lt;=T30,1,0)))+IF(T31="",0,IF(T28="",0,IF(T31&lt;=T28,1,0)))+IF(T31="",0,IF(T26="",0,IF(T31&lt;=T26,1,0)))</f>
        <v>0</v>
      </c>
      <c r="Z31" s="47">
        <f>IF(N31="",0,IF(OR(B31="",E31="",G31="",H31="",I31="",J31="",N32="",K31="",L31=""),1,0))</f>
        <v>0</v>
      </c>
      <c r="AA31" s="47">
        <f t="shared" ref="AA31" si="2">IF(T31="",0,IF(OR(N31="",N32="",Q31="",R31="",T32=""),1,0))</f>
        <v>0</v>
      </c>
      <c r="AB31" s="1" t="str">
        <f>IF(T31="","",IF(AND(T31&gt;=N31,T32&lt;=N32),0,1))</f>
        <v/>
      </c>
    </row>
    <row r="32" spans="1:28" ht="25.5" customHeight="1" x14ac:dyDescent="0.15">
      <c r="B32" s="93"/>
      <c r="C32" s="93"/>
      <c r="D32" s="88"/>
      <c r="E32" s="91"/>
      <c r="F32" s="91"/>
      <c r="G32" s="87"/>
      <c r="H32" s="94"/>
      <c r="I32" s="97"/>
      <c r="J32" s="95"/>
      <c r="K32" s="175"/>
      <c r="L32" s="177"/>
      <c r="M32" s="8" t="s">
        <v>16</v>
      </c>
      <c r="N32" s="51"/>
      <c r="O32" s="129"/>
      <c r="P32" s="121"/>
      <c r="Q32" s="198"/>
      <c r="R32" s="186"/>
      <c r="S32" s="9" t="s">
        <v>16</v>
      </c>
      <c r="T32" s="51"/>
      <c r="U32" s="129"/>
      <c r="V32" s="121"/>
      <c r="X32" s="47"/>
      <c r="Y32" s="47"/>
      <c r="Z32" s="47"/>
      <c r="AA32" s="47"/>
    </row>
    <row r="33" spans="1:28" ht="25.5" customHeight="1" x14ac:dyDescent="0.15">
      <c r="A33" s="1">
        <v>5</v>
      </c>
      <c r="B33" s="92"/>
      <c r="C33" s="92"/>
      <c r="D33" s="88"/>
      <c r="E33" s="90"/>
      <c r="F33" s="90"/>
      <c r="G33" s="86"/>
      <c r="H33" s="94"/>
      <c r="I33" s="96"/>
      <c r="J33" s="95"/>
      <c r="K33" s="174"/>
      <c r="L33" s="176"/>
      <c r="M33" s="6"/>
      <c r="N33" s="50"/>
      <c r="O33" s="128">
        <f>ROUNDDOWN((N34-N33+1)/365,0)</f>
        <v>0</v>
      </c>
      <c r="P33" s="120">
        <f>ROUND((N34-N33+1)/30.4167,0)-O33*12</f>
        <v>0</v>
      </c>
      <c r="Q33" s="198"/>
      <c r="R33" s="186"/>
      <c r="S33" s="7"/>
      <c r="T33" s="50"/>
      <c r="U33" s="128">
        <f>ROUNDDOWN((T34-T33+1)/365,0)</f>
        <v>0</v>
      </c>
      <c r="V33" s="120">
        <f>ROUND((T34-T33+1)/30.4167,0)-U33*12</f>
        <v>0</v>
      </c>
      <c r="X33" s="47">
        <f>IF(N33="",0,IF(N32="",0,IF(N33&lt;=N32,1,0)))+IF(N33="",0,IF(N30="",0,IF(N33&lt;=N30,1,0)))+IF(N33="",0,IF(N28="",0,IF(N33&lt;=N28,1,0)))+IF(N33="",0,IF(N26="",0,IF(N33&lt;=N26,1,0)))</f>
        <v>0</v>
      </c>
      <c r="Y33" s="47">
        <f>IF(T33="",0,IF(T32="",0,IF(T33&lt;=T32,1,0)))+IF(T33="",0,IF(T30="",0,IF(T33&lt;=T30,1,0)))+IF(T33="",0,IF(T28="",0,IF(T33&lt;=T28,1,0)))+IF(T33="",0,IF(T26="",0,IF(T33&lt;=T26,1,0)))</f>
        <v>0</v>
      </c>
      <c r="Z33" s="47">
        <f>IF(N33="",0,IF(OR(B33="",E33="",G33="",H33="",I33="",J33="",N34="",K33="",L33=""),1,0))</f>
        <v>0</v>
      </c>
      <c r="AA33" s="47">
        <f t="shared" ref="AA33" si="3">IF(T33="",0,IF(OR(N33="",N34="",Q33="",R33="",T34=""),1,0))</f>
        <v>0</v>
      </c>
      <c r="AB33" s="1" t="str">
        <f t="shared" ref="AB33" si="4">IF(T33="","",IF(AND(T33&gt;=N33,T34&lt;=N34),0,1))</f>
        <v/>
      </c>
    </row>
    <row r="34" spans="1:28" ht="25.5" customHeight="1" x14ac:dyDescent="0.15">
      <c r="B34" s="93"/>
      <c r="C34" s="93"/>
      <c r="D34" s="88"/>
      <c r="E34" s="91"/>
      <c r="F34" s="91"/>
      <c r="G34" s="87"/>
      <c r="H34" s="94"/>
      <c r="I34" s="97"/>
      <c r="J34" s="95"/>
      <c r="K34" s="175"/>
      <c r="L34" s="177"/>
      <c r="M34" s="8" t="s">
        <v>16</v>
      </c>
      <c r="N34" s="51"/>
      <c r="O34" s="129"/>
      <c r="P34" s="121"/>
      <c r="Q34" s="198"/>
      <c r="R34" s="186"/>
      <c r="S34" s="9" t="s">
        <v>16</v>
      </c>
      <c r="T34" s="51"/>
      <c r="U34" s="129"/>
      <c r="V34" s="121"/>
      <c r="X34" s="47"/>
      <c r="Y34" s="47"/>
      <c r="Z34" s="47"/>
      <c r="AA34" s="47"/>
    </row>
    <row r="35" spans="1:28" ht="25.5" customHeight="1" x14ac:dyDescent="0.15">
      <c r="A35" s="1">
        <v>6</v>
      </c>
      <c r="B35" s="92"/>
      <c r="C35" s="92"/>
      <c r="D35" s="88"/>
      <c r="E35" s="90"/>
      <c r="F35" s="90"/>
      <c r="G35" s="86"/>
      <c r="H35" s="94"/>
      <c r="I35" s="96"/>
      <c r="J35" s="95"/>
      <c r="K35" s="174"/>
      <c r="L35" s="176"/>
      <c r="M35" s="6"/>
      <c r="N35" s="50"/>
      <c r="O35" s="128">
        <f>ROUNDDOWN((N36-N35+1)/365,0)</f>
        <v>0</v>
      </c>
      <c r="P35" s="120">
        <f>ROUND((N36-N35+1)/30.4167,0)-O35*12</f>
        <v>0</v>
      </c>
      <c r="Q35" s="198"/>
      <c r="R35" s="186"/>
      <c r="S35" s="7"/>
      <c r="T35" s="50"/>
      <c r="U35" s="128">
        <f>ROUNDDOWN((T36-T35+1)/365,0)</f>
        <v>0</v>
      </c>
      <c r="V35" s="120">
        <f>ROUND((T36-T35+1)/30.4167,0)-U35*12</f>
        <v>0</v>
      </c>
      <c r="X35" s="47">
        <f>IF(N35="",0,IF(N34="",0,IF(N35&lt;=N34,1,0)))+IF(N35="",0,IF(N32="",0,IF(N35&lt;=N32,1,0)))+IF(N35="",0,IF(N30="",0,IF(N35&lt;=N30,1,0)))+IF(N35="",0,IF(N28="",0,IF(N35&lt;=N28,1,0)))+IF(N35="",0,IF(N26="",0,IF(N35&lt;=N26,1,0)))</f>
        <v>0</v>
      </c>
      <c r="Y35" s="47">
        <f>IF(T35="",0,IF(T34="",0,IF(T35&lt;=T34,1,0)))+IF(T35="",0,IF(T32="",0,IF(T35&lt;=T32,1,0)))+IF(T35="",0,IF(T30="",0,IF(T35&lt;=T30,1,0)))+IF(T35="",0,IF(T28="",0,IF(T35&lt;=T28,1,0)))+IF(T35="",0,IF(T26="",0,IF(T35&lt;=T26,1,0)))</f>
        <v>0</v>
      </c>
      <c r="Z35" s="47">
        <f>IF(N35="",0,IF(OR(B35="",E35="",G35="",H35="",I35="",J35="",N36="",K35="",L35=""),1,0))</f>
        <v>0</v>
      </c>
      <c r="AA35" s="47">
        <f t="shared" ref="AA35" si="5">IF(T35="",0,IF(OR(N35="",N36="",Q35="",R35="",T36=""),1,0))</f>
        <v>0</v>
      </c>
      <c r="AB35" s="1" t="str">
        <f t="shared" ref="AB35" si="6">IF(T35="","",IF(AND(T35&gt;=N35,T36&lt;=N36),0,1))</f>
        <v/>
      </c>
    </row>
    <row r="36" spans="1:28" ht="25.5" customHeight="1" x14ac:dyDescent="0.15">
      <c r="B36" s="93"/>
      <c r="C36" s="93"/>
      <c r="D36" s="88"/>
      <c r="E36" s="91"/>
      <c r="F36" s="91"/>
      <c r="G36" s="87"/>
      <c r="H36" s="94"/>
      <c r="I36" s="97"/>
      <c r="J36" s="95"/>
      <c r="K36" s="175"/>
      <c r="L36" s="177"/>
      <c r="M36" s="8" t="s">
        <v>16</v>
      </c>
      <c r="N36" s="51"/>
      <c r="O36" s="129"/>
      <c r="P36" s="121"/>
      <c r="Q36" s="198"/>
      <c r="R36" s="186"/>
      <c r="S36" s="9" t="s">
        <v>16</v>
      </c>
      <c r="T36" s="51"/>
      <c r="U36" s="129"/>
      <c r="V36" s="121"/>
      <c r="X36" s="47"/>
      <c r="Y36" s="47"/>
      <c r="Z36" s="47"/>
      <c r="AA36" s="47"/>
    </row>
    <row r="37" spans="1:28" ht="25.5" customHeight="1" x14ac:dyDescent="0.15">
      <c r="A37" s="1">
        <v>7</v>
      </c>
      <c r="B37" s="86"/>
      <c r="C37" s="86"/>
      <c r="D37" s="88"/>
      <c r="E37" s="90"/>
      <c r="F37" s="90"/>
      <c r="G37" s="86"/>
      <c r="H37" s="94"/>
      <c r="I37" s="96"/>
      <c r="J37" s="95"/>
      <c r="K37" s="174"/>
      <c r="L37" s="176"/>
      <c r="M37" s="6"/>
      <c r="N37" s="50"/>
      <c r="O37" s="128">
        <f>ROUNDDOWN((N38-N37+1)/365,0)</f>
        <v>0</v>
      </c>
      <c r="P37" s="120">
        <f>ROUND((N38-N37+1)/30.4167,0)-O37*12</f>
        <v>0</v>
      </c>
      <c r="Q37" s="198"/>
      <c r="R37" s="186"/>
      <c r="S37" s="7"/>
      <c r="T37" s="50"/>
      <c r="U37" s="128">
        <f>ROUNDDOWN((T38-T37+1)/365,0)</f>
        <v>0</v>
      </c>
      <c r="V37" s="120">
        <f>ROUND((T38-T37+1)/30.4167,0)-U37*12</f>
        <v>0</v>
      </c>
      <c r="X37" s="47">
        <f>IF(N37="",0,IF(N36="",0,IF(N37&lt;=N36,1,0)))+IF(N37="",0,IF(N34="",0,IF(N37&lt;=N34,1,0)))+IF(N37="",0,IF(N32="",0,IF(N37&lt;=N32,1,0)))+IF(N37="",0,IF(N30="",0,IF(N37&lt;=N30,1,0)))+IF(N37="",0,IF(N28="",0,IF(N37&lt;=N28,1,0)))+IF(N37="",0,IF(N26="",0,IF(N37&lt;=N26,1,0)))</f>
        <v>0</v>
      </c>
      <c r="Y37" s="47">
        <f>IF(T37="",0,IF(T36="",0,IF(T37&lt;=T36,1,0)))+IF(T37="",0,IF(T34="",0,IF(T37&lt;=T34,1,0)))+IF(T37="",0,IF(T32="",0,IF(T37&lt;=T32,1,0)))+IF(T37="",0,IF(T30="",0,IF(T37&lt;=T30,1,0)))+IF(T37="",0,IF(T28="",0,IF(T37&lt;=T28,1,0)))+IF(T37="",0,IF(T26="",0,IF(T37&lt;=T26,1,0)))</f>
        <v>0</v>
      </c>
      <c r="Z37" s="47">
        <f>IF(N37="",0,IF(OR(B37="",E37="",G37="",H37="",I37="",J37="",N38="",K37="",L37=""),1,0))</f>
        <v>0</v>
      </c>
      <c r="AA37" s="47">
        <f t="shared" ref="AA37" si="7">IF(T37="",0,IF(OR(N37="",N38="",Q37="",R37="",T38=""),1,0))</f>
        <v>0</v>
      </c>
      <c r="AB37" s="1" t="str">
        <f t="shared" ref="AB37" si="8">IF(T37="","",IF(AND(T37&gt;=N37,T38&lt;=N38),0,1))</f>
        <v/>
      </c>
    </row>
    <row r="38" spans="1:28" ht="25.5" customHeight="1" x14ac:dyDescent="0.15">
      <c r="B38" s="87"/>
      <c r="C38" s="87"/>
      <c r="D38" s="88"/>
      <c r="E38" s="91"/>
      <c r="F38" s="91"/>
      <c r="G38" s="87"/>
      <c r="H38" s="94"/>
      <c r="I38" s="97"/>
      <c r="J38" s="95"/>
      <c r="K38" s="175"/>
      <c r="L38" s="177"/>
      <c r="M38" s="8" t="s">
        <v>16</v>
      </c>
      <c r="N38" s="51"/>
      <c r="O38" s="129"/>
      <c r="P38" s="121"/>
      <c r="Q38" s="198"/>
      <c r="R38" s="186"/>
      <c r="S38" s="9" t="s">
        <v>16</v>
      </c>
      <c r="T38" s="51"/>
      <c r="U38" s="129"/>
      <c r="V38" s="121"/>
      <c r="X38" s="47"/>
      <c r="Y38" s="47"/>
      <c r="Z38" s="47"/>
      <c r="AA38" s="47"/>
    </row>
    <row r="39" spans="1:28" ht="25.5" customHeight="1" x14ac:dyDescent="0.15">
      <c r="A39" s="1">
        <v>8</v>
      </c>
      <c r="B39" s="92"/>
      <c r="C39" s="92"/>
      <c r="D39" s="88"/>
      <c r="E39" s="90"/>
      <c r="F39" s="90"/>
      <c r="G39" s="86"/>
      <c r="H39" s="94"/>
      <c r="I39" s="96"/>
      <c r="J39" s="95"/>
      <c r="K39" s="174"/>
      <c r="L39" s="176"/>
      <c r="M39" s="6"/>
      <c r="N39" s="50"/>
      <c r="O39" s="128">
        <f>ROUNDDOWN((N40-N39+1)/365,0)</f>
        <v>0</v>
      </c>
      <c r="P39" s="120">
        <f>ROUND((N40-N39+1)/30.4167,0)-O39*12</f>
        <v>0</v>
      </c>
      <c r="Q39" s="198"/>
      <c r="R39" s="186"/>
      <c r="S39" s="7"/>
      <c r="T39" s="50"/>
      <c r="U39" s="128">
        <f>ROUNDDOWN((T40-T39+1)/365,0)</f>
        <v>0</v>
      </c>
      <c r="V39" s="120">
        <f>ROUND((T40-T39+1)/30.4167,0)-U39*12</f>
        <v>0</v>
      </c>
      <c r="X39" s="47">
        <f>IF(N39="",0,IF(N38="",0,IF(N39&lt;=N38,1,0)))+IF(N39="",0,IF(N36="",0,IF(N39&lt;=N36,1,0)))+IF(N39="",0,IF(N34="",0,IF(N39&lt;=N34,1,0)))+IF(N39="",0,IF(N32="",0,IF(N39&lt;=N32,1,0)))+IF(N39="",0,IF(N30="",0,IF(N39&lt;=N30,1,0)))+IF(N39="",0,IF(N28="",0,IF(N39&lt;=N28,1,0)))+IF(N39="",0,IF(N26="",0,IF(N39&lt;=N26,1,0)))</f>
        <v>0</v>
      </c>
      <c r="Y39" s="47">
        <f>IF(T39="",0,IF(T38="",0,IF(T39&lt;=T38,1,0)))+IF(T39="",0,IF(T36="",0,IF(T39&lt;=T36,1,0)))+IF(T39="",0,IF(T34="",0,IF(T39&lt;=T34,1,0)))+IF(T39="",0,IF(T32="",0,IF(T39&lt;=T32,1,0)))+IF(T39="",0,IF(T30="",0,IF(T39&lt;=T30,1,0)))+IF(T39="",0,IF(T28="",0,IF(T39&lt;=T28,1,0)))+IF(T39="",0,IF(T26="",0,IF(T39&lt;=T26,1,0)))</f>
        <v>0</v>
      </c>
      <c r="Z39" s="47">
        <f>IF(N39="",0,IF(OR(B39="",E39="",G39="",H39="",I39="",J39="",N40="",K39="",L39=""),1,0))</f>
        <v>0</v>
      </c>
      <c r="AA39" s="47">
        <f t="shared" ref="AA39" si="9">IF(T39="",0,IF(OR(N39="",N40="",Q39="",R39="",T40=""),1,0))</f>
        <v>0</v>
      </c>
      <c r="AB39" s="1" t="str">
        <f t="shared" ref="AB39" si="10">IF(T39="","",IF(AND(T39&gt;=N39,T40&lt;=N40),0,1))</f>
        <v/>
      </c>
    </row>
    <row r="40" spans="1:28" ht="25.5" customHeight="1" x14ac:dyDescent="0.15">
      <c r="B40" s="93"/>
      <c r="C40" s="93"/>
      <c r="D40" s="88"/>
      <c r="E40" s="91"/>
      <c r="F40" s="91"/>
      <c r="G40" s="87"/>
      <c r="H40" s="94"/>
      <c r="I40" s="97"/>
      <c r="J40" s="95"/>
      <c r="K40" s="175"/>
      <c r="L40" s="177"/>
      <c r="M40" s="8" t="s">
        <v>16</v>
      </c>
      <c r="N40" s="51"/>
      <c r="O40" s="129"/>
      <c r="P40" s="121"/>
      <c r="Q40" s="198"/>
      <c r="R40" s="186"/>
      <c r="S40" s="9" t="s">
        <v>16</v>
      </c>
      <c r="T40" s="51"/>
      <c r="U40" s="129"/>
      <c r="V40" s="121"/>
      <c r="X40" s="47"/>
      <c r="Y40" s="47"/>
      <c r="Z40" s="47"/>
      <c r="AA40" s="47"/>
    </row>
    <row r="41" spans="1:28" ht="25.5" customHeight="1" x14ac:dyDescent="0.15">
      <c r="B41" s="86"/>
      <c r="C41" s="86"/>
      <c r="D41" s="88"/>
      <c r="E41" s="90"/>
      <c r="F41" s="90"/>
      <c r="G41" s="86"/>
      <c r="H41" s="94"/>
      <c r="I41" s="96"/>
      <c r="J41" s="95"/>
      <c r="K41" s="174"/>
      <c r="L41" s="176"/>
      <c r="M41" s="6"/>
      <c r="N41" s="50"/>
      <c r="O41" s="128">
        <f>ROUNDDOWN((N42-N41+1)/365,0)</f>
        <v>0</v>
      </c>
      <c r="P41" s="120">
        <f>ROUND((N42-N41+1)/30.4167,0)-O41*12</f>
        <v>0</v>
      </c>
      <c r="Q41" s="198"/>
      <c r="R41" s="186"/>
      <c r="S41" s="7"/>
      <c r="T41" s="50"/>
      <c r="U41" s="128">
        <f>ROUNDDOWN((T42-T41+1)/365,0)</f>
        <v>0</v>
      </c>
      <c r="V41" s="120">
        <f>ROUND((T42-T41+1)/30.4167,0)-U41*12</f>
        <v>0</v>
      </c>
      <c r="X41" s="47">
        <f>IF(N41="",0,IF(N40="",0,IF(N41&lt;=N40,1,0)))+IF(N41="",0,IF(N38="",0,IF(N41&lt;=N38,1,0)))+IF(N41="",0,IF(N36="",0,IF(N41&lt;=N36,1,0)))+IF(N41="",0,IF(N34="",0,IF(N41&lt;=N34,1,0)))+IF(N41="",0,IF(N32="",0,IF(N41&lt;=N32,1,0)))+IF(N41="",0,IF(N30="",0,IF(N41&lt;=N30,1,0)))+IF(N41="",0,IF(N28="",0,IF(N41&lt;=N28,1,0)))+IF(N41="",0,IF(N26="",0,IF(N41&lt;=N26,1,0)))</f>
        <v>0</v>
      </c>
      <c r="Y41" s="47">
        <f>IF(T41="",0,IF(T40="",0,IF(T41&lt;=T40,1,0)))+IF(T41="",0,IF(T38="",0,IF(T41&lt;=T38,1,0)))+IF(T41="",0,IF(T36="",0,IF(T41&lt;=T36,1,0)))+IF(T41="",0,IF(T34="",0,IF(T41&lt;=T34,1,0)))+IF(T41="",0,IF(T32="",0,IF(T41&lt;=T32,1,0)))+IF(T41="",0,IF(T30="",0,IF(T41&lt;=T30,1,0)))+IF(T41="",0,IF(T28="",0,IF(T41&lt;=T28,1,0)))+IF(T41="",0,IF(T26="",0,IF(T41&lt;=T26,1,0)))</f>
        <v>0</v>
      </c>
      <c r="Z41" s="47">
        <f>IF(N41="",0,IF(OR(B41="",E41="",G41="",H41="",I41="",J41="",N42="",K41="",L41=""),1,0))</f>
        <v>0</v>
      </c>
      <c r="AA41" s="47">
        <f t="shared" ref="AA41" si="11">IF(T41="",0,IF(OR(N41="",N42="",Q41="",R41="",T42=""),1,0))</f>
        <v>0</v>
      </c>
      <c r="AB41" s="1" t="str">
        <f t="shared" ref="AB41" si="12">IF(T41="","",IF(AND(T41&gt;=N41,T42&lt;=N42),0,1))</f>
        <v/>
      </c>
    </row>
    <row r="42" spans="1:28" ht="25.5" customHeight="1" x14ac:dyDescent="0.15">
      <c r="B42" s="87"/>
      <c r="C42" s="87"/>
      <c r="D42" s="88"/>
      <c r="E42" s="91"/>
      <c r="F42" s="91"/>
      <c r="G42" s="87"/>
      <c r="H42" s="94"/>
      <c r="I42" s="97"/>
      <c r="J42" s="95"/>
      <c r="K42" s="175"/>
      <c r="L42" s="177"/>
      <c r="M42" s="8" t="s">
        <v>16</v>
      </c>
      <c r="N42" s="51"/>
      <c r="O42" s="129"/>
      <c r="P42" s="121"/>
      <c r="Q42" s="198"/>
      <c r="R42" s="186"/>
      <c r="S42" s="9" t="s">
        <v>16</v>
      </c>
      <c r="T42" s="51"/>
      <c r="U42" s="129"/>
      <c r="V42" s="121"/>
      <c r="X42" s="47"/>
      <c r="Y42" s="47"/>
      <c r="Z42" s="47"/>
      <c r="AA42" s="47"/>
    </row>
    <row r="43" spans="1:28" ht="25.5" customHeight="1" x14ac:dyDescent="0.15">
      <c r="A43" s="1">
        <v>10</v>
      </c>
      <c r="B43" s="86"/>
      <c r="C43" s="86"/>
      <c r="D43" s="88"/>
      <c r="E43" s="90"/>
      <c r="F43" s="90"/>
      <c r="G43" s="86"/>
      <c r="H43" s="94"/>
      <c r="I43" s="96"/>
      <c r="J43" s="95"/>
      <c r="K43" s="174"/>
      <c r="L43" s="176"/>
      <c r="M43" s="6"/>
      <c r="N43" s="50"/>
      <c r="O43" s="128">
        <f>ROUNDDOWN((N44-N43+1)/365,0)</f>
        <v>0</v>
      </c>
      <c r="P43" s="120">
        <f>ROUND((N44-N43+1)/30.4167,0)-O43*12</f>
        <v>0</v>
      </c>
      <c r="Q43" s="198"/>
      <c r="R43" s="186"/>
      <c r="S43" s="7"/>
      <c r="T43" s="50"/>
      <c r="U43" s="128">
        <f>ROUNDDOWN((T44-T43+1)/365,0)</f>
        <v>0</v>
      </c>
      <c r="V43" s="120">
        <f>ROUND((T44-T43+1)/30.4167,0)-U43*12</f>
        <v>0</v>
      </c>
      <c r="X43" s="47">
        <f>IF(N43="",0,IF(N42="",0,IF(N43&lt;=N42,1,0)))+IF(N43="",0,IF(N40="",0,IF(N43&lt;=N40,1,0)))+IF(N43="",0,IF(N38="",0,IF(N43&lt;=N38,1,0)))+IF(N43="",0,IF(N36="",0,IF(N43&lt;=N36,1,0)))+IF(N43="",0,IF(N34="",0,IF(N43&lt;=N34,1,0)))+IF(N43="",0,IF(N32="",0,IF(N43&lt;=N32,1,0)))+IF(N43="",0,IF(N30="",0,IF(N43&lt;=N30,1,0)))+IF(N43="",0,IF(N28="",0,IF(N43&lt;=N28,1,0)))+IF(N43="",0,IF(N26="",0,IF(N43&lt;=N26,1,0)))</f>
        <v>0</v>
      </c>
      <c r="Y43" s="47">
        <f>IF(T43="",0,IF(T42="",0,IF(T43&lt;=T42,1,0)))+IF(T43="",0,IF(T40="",0,IF(T43&lt;=T40,1,0)))+IF(T43="",0,IF(T38="",0,IF(T43&lt;=T38,1,0)))+IF(T43="",0,IF(T36="",0,IF(T43&lt;=T36,1,0)))+IF(T43="",0,IF(T34="",0,IF(T43&lt;=T34,1,0)))+IF(T43="",0,IF(T32="",0,IF(T43&lt;=T32,1,0)))+IF(T43="",0,IF(T30="",0,IF(T43&lt;=T30,1,0)))+IF(T43="",0,IF(T28="",0,IF(T43&lt;=T28,1,0)))+IF(T43="",0,IF(T26="",0,IF(T43&lt;=T26,1,0)))</f>
        <v>0</v>
      </c>
      <c r="Z43" s="47">
        <f>IF(N43="",0,IF(OR(B43="",E43="",G43="",H43="",I43="",J43="",N44="",K43="",L43=""),1,0))</f>
        <v>0</v>
      </c>
      <c r="AA43" s="47">
        <f t="shared" ref="AA43" si="13">IF(T43="",0,IF(OR(N43="",N44="",Q43="",R43="",T44=""),1,0))</f>
        <v>0</v>
      </c>
      <c r="AB43" s="1" t="str">
        <f t="shared" ref="AB43" si="14">IF(T43="","",IF(AND(T43&gt;=N43,T44&lt;=N44),0,1))</f>
        <v/>
      </c>
    </row>
    <row r="44" spans="1:28" ht="25.5" customHeight="1" x14ac:dyDescent="0.15">
      <c r="B44" s="87"/>
      <c r="C44" s="87"/>
      <c r="D44" s="88"/>
      <c r="E44" s="91"/>
      <c r="F44" s="91"/>
      <c r="G44" s="87"/>
      <c r="H44" s="94"/>
      <c r="I44" s="97"/>
      <c r="J44" s="95"/>
      <c r="K44" s="175"/>
      <c r="L44" s="177"/>
      <c r="M44" s="8" t="s">
        <v>16</v>
      </c>
      <c r="N44" s="51"/>
      <c r="O44" s="129"/>
      <c r="P44" s="121"/>
      <c r="Q44" s="198"/>
      <c r="R44" s="186"/>
      <c r="S44" s="9" t="s">
        <v>16</v>
      </c>
      <c r="T44" s="51"/>
      <c r="U44" s="129"/>
      <c r="V44" s="121"/>
      <c r="X44" s="47"/>
      <c r="Y44" s="47"/>
      <c r="Z44" s="47"/>
      <c r="AA44" s="47"/>
    </row>
    <row r="45" spans="1:28" ht="25.5" customHeight="1" x14ac:dyDescent="0.15">
      <c r="A45" s="1">
        <v>11</v>
      </c>
      <c r="B45" s="86"/>
      <c r="C45" s="86"/>
      <c r="D45" s="88"/>
      <c r="E45" s="90"/>
      <c r="F45" s="90"/>
      <c r="G45" s="86"/>
      <c r="H45" s="94"/>
      <c r="I45" s="96"/>
      <c r="J45" s="95"/>
      <c r="K45" s="174"/>
      <c r="L45" s="176"/>
      <c r="M45" s="6"/>
      <c r="N45" s="50"/>
      <c r="O45" s="128">
        <f>ROUNDDOWN((N46-N45+1)/365,0)</f>
        <v>0</v>
      </c>
      <c r="P45" s="120">
        <f>ROUND((N46-N45+1)/30.4167,0)-O45*12</f>
        <v>0</v>
      </c>
      <c r="Q45" s="198"/>
      <c r="R45" s="186"/>
      <c r="S45" s="7"/>
      <c r="T45" s="50"/>
      <c r="U45" s="128">
        <f>ROUNDDOWN((T46-T45+1)/365,0)</f>
        <v>0</v>
      </c>
      <c r="V45" s="120">
        <f>ROUND((T46-T45+1)/30.4167,0)-U45*12</f>
        <v>0</v>
      </c>
      <c r="X45" s="47">
        <f>IF(N45="",0,IF(N44="",0,IF(N45&lt;=N44,1,0)))+IF(N45="",0,IF(N42="",0,IF(N45&lt;=N42,1,0)))+IF(N45="",0,IF(N40="",0,IF(N45&lt;=N40,1,0)))+IF(N45="",0,IF(N38="",0,IF(N45&lt;=N38,1,0)))+IF(N45="",0,IF(N36="",0,IF(N45&lt;=N36,1,0)))+IF(N45="",0,IF(N34="",0,IF(N45&lt;=N34,1,0)))+IF(N45="",0,IF(N32="",0,IF(N45&lt;=N32,1,0)))+IF(N45="",0,IF(N30="",0,IF(N45&lt;=N30,1,0)))+IF(N45="",0,IF(N28="",0,IF(N45&lt;=N28,1,0)))+IF(N45="",0,IF(N26="",0,IF(N45&lt;=N26,1,0)))</f>
        <v>0</v>
      </c>
      <c r="Y45" s="47">
        <f>IF(T45="",0,IF(T44="",0,IF(T45&lt;=T44,1,0)))+IF(T45="",0,IF(T42="",0,IF(T45&lt;=T42,1,0)))+IF(T45="",0,IF(T40="",0,IF(T45&lt;=T40,1,0)))+IF(T45="",0,IF(T38="",0,IF(T45&lt;=T38,1,0)))+IF(T45="",0,IF(T36="",0,IF(T45&lt;=T36,1,0)))+IF(T45="",0,IF(T34="",0,IF(T45&lt;=T34,1,0)))+IF(T45="",0,IF(T32="",0,IF(T45&lt;=T32,1,0)))+IF(T45="",0,IF(T30="",0,IF(T45&lt;=T30,1,0)))+IF(T45="",0,IF(T28="",0,IF(T45&lt;=T28,1,0)))+IF(T45="",0,IF(T26="",0,IF(T45&lt;=T26,1,0)))</f>
        <v>0</v>
      </c>
      <c r="Z45" s="47">
        <f>IF(N45="",0,IF(OR(B45="",E45="",G45="",H45="",I45="",J45="",N46="",K45="",L45=""),1,0))</f>
        <v>0</v>
      </c>
      <c r="AA45" s="47">
        <f t="shared" ref="AA45" si="15">IF(T45="",0,IF(OR(N45="",N46="",Q45="",R45="",T46=""),1,0))</f>
        <v>0</v>
      </c>
      <c r="AB45" s="1" t="str">
        <f t="shared" ref="AB45" si="16">IF(T45="","",IF(AND(T45&gt;=N45,T46&lt;=N46),0,1))</f>
        <v/>
      </c>
    </row>
    <row r="46" spans="1:28" ht="25.5" customHeight="1" x14ac:dyDescent="0.15">
      <c r="B46" s="87"/>
      <c r="C46" s="87"/>
      <c r="D46" s="88"/>
      <c r="E46" s="91"/>
      <c r="F46" s="91"/>
      <c r="G46" s="87"/>
      <c r="H46" s="94"/>
      <c r="I46" s="97"/>
      <c r="J46" s="95"/>
      <c r="K46" s="175"/>
      <c r="L46" s="177"/>
      <c r="M46" s="8" t="s">
        <v>16</v>
      </c>
      <c r="N46" s="51"/>
      <c r="O46" s="129"/>
      <c r="P46" s="121"/>
      <c r="Q46" s="198"/>
      <c r="R46" s="186"/>
      <c r="S46" s="9" t="s">
        <v>16</v>
      </c>
      <c r="T46" s="51"/>
      <c r="U46" s="129"/>
      <c r="V46" s="121"/>
      <c r="X46" s="47"/>
      <c r="Y46" s="47"/>
      <c r="Z46" s="47"/>
      <c r="AA46" s="47"/>
    </row>
    <row r="47" spans="1:28" ht="25.5" customHeight="1" x14ac:dyDescent="0.15">
      <c r="A47" s="1">
        <v>12</v>
      </c>
      <c r="B47" s="86"/>
      <c r="C47" s="86"/>
      <c r="D47" s="88"/>
      <c r="E47" s="90"/>
      <c r="F47" s="90"/>
      <c r="G47" s="86"/>
      <c r="H47" s="94"/>
      <c r="I47" s="96"/>
      <c r="J47" s="95"/>
      <c r="K47" s="174"/>
      <c r="L47" s="176"/>
      <c r="M47" s="6"/>
      <c r="N47" s="50"/>
      <c r="O47" s="128">
        <f>ROUNDDOWN((N48-N47+1)/365,0)</f>
        <v>0</v>
      </c>
      <c r="P47" s="120">
        <f>ROUND((N48-N47+1)/30.4167,0)-O47*12</f>
        <v>0</v>
      </c>
      <c r="Q47" s="198"/>
      <c r="R47" s="186"/>
      <c r="S47" s="7"/>
      <c r="T47" s="50"/>
      <c r="U47" s="128">
        <f>ROUNDDOWN((T48-T47+1)/365,0)</f>
        <v>0</v>
      </c>
      <c r="V47" s="120">
        <f>ROUND((T48-T47+1)/30.4167,0)-U47*12</f>
        <v>0</v>
      </c>
      <c r="X47" s="47">
        <f>IF(N47="",0,IF(N46="",0,IF(N47&lt;=N46,1,0)))+IF(N47="",0,IF(N44="",0,IF(N47&lt;=N44,1,0)))+IF(N47="",0,IF(N42="",0,IF(N47&lt;=N42,1,0)))+IF(N47="",0,IF(N40="",0,IF(N47&lt;=N40,1,0)))+IF(N47="",0,IF(N38="",0,IF(N47&lt;=N38,1,0)))+IF(N47="",0,IF(N36="",0,IF(N47&lt;=N36,1,0)))+IF(N47="",0,IF(N34="",0,IF(N47&lt;=N34,1,0)))+IF(N47="",0,IF(N32="",0,IF(N47&lt;=N32,1,0)))+IF(N47="",0,IF(N30="",0,IF(N47&lt;=N30,1,0)))+IF(N47="",0,IF(N28="",0,IF(N47&lt;=N28,1,0)))+IF(N47="",0,IF(N26="",0,IF(N47&lt;=N26,1,0)))</f>
        <v>0</v>
      </c>
      <c r="Y47" s="47">
        <f>IF(T47="",0,IF(T46="",0,IF(T47&lt;=T46,1,0)))+IF(T47="",0,IF(T44="",0,IF(T47&lt;=T44,1,0)))+IF(T47="",0,IF(T42="",0,IF(T47&lt;=T42,1,0)))+IF(T47="",0,IF(T40="",0,IF(T47&lt;=T40,1,0)))+IF(T47="",0,IF(T38="",0,IF(T47&lt;=T38,1,0)))+IF(T47="",0,IF(T36="",0,IF(T47&lt;=T36,1,0)))+IF(T47="",0,IF(T34="",0,IF(T47&lt;=T34,1,0)))+IF(T47="",0,IF(T32="",0,IF(T47&lt;=T32,1,0)))+IF(T47="",0,IF(T30="",0,IF(T47&lt;=T30,1,0)))+IF(T47="",0,IF(T28="",0,IF(T47&lt;=T28,1,0)))+IF(T47="",0,IF(T26="",0,IF(T47&lt;=T26,1,0)))</f>
        <v>0</v>
      </c>
      <c r="Z47" s="47">
        <f>IF(N47="",0,IF(OR(B47="",E47="",G47="",H47="",I47="",J47="",N48="",K47="",L47=""),1,0))</f>
        <v>0</v>
      </c>
      <c r="AA47" s="47">
        <f t="shared" ref="AA47" si="17">IF(T47="",0,IF(OR(N47="",N48="",Q47="",R47="",T48=""),1,0))</f>
        <v>0</v>
      </c>
      <c r="AB47" s="1" t="str">
        <f t="shared" ref="AB47" si="18">IF(T47="","",IF(AND(T47&gt;=N47,T48&lt;=N48),0,1))</f>
        <v/>
      </c>
    </row>
    <row r="48" spans="1:28" ht="25.5" customHeight="1" x14ac:dyDescent="0.15">
      <c r="B48" s="87"/>
      <c r="C48" s="87"/>
      <c r="D48" s="88"/>
      <c r="E48" s="91"/>
      <c r="F48" s="91"/>
      <c r="G48" s="87"/>
      <c r="H48" s="94"/>
      <c r="I48" s="97"/>
      <c r="J48" s="95"/>
      <c r="K48" s="175"/>
      <c r="L48" s="177"/>
      <c r="M48" s="8" t="s">
        <v>16</v>
      </c>
      <c r="N48" s="51"/>
      <c r="O48" s="129"/>
      <c r="P48" s="121"/>
      <c r="Q48" s="198"/>
      <c r="R48" s="186"/>
      <c r="S48" s="9" t="s">
        <v>16</v>
      </c>
      <c r="T48" s="51"/>
      <c r="U48" s="129"/>
      <c r="V48" s="121"/>
      <c r="X48" s="47"/>
      <c r="Y48" s="47"/>
      <c r="Z48" s="47"/>
      <c r="AA48" s="47"/>
    </row>
    <row r="49" spans="1:28" ht="25.5" customHeight="1" x14ac:dyDescent="0.15">
      <c r="A49" s="1">
        <v>13</v>
      </c>
      <c r="B49" s="86"/>
      <c r="C49" s="86"/>
      <c r="D49" s="88"/>
      <c r="E49" s="90"/>
      <c r="F49" s="90"/>
      <c r="G49" s="86"/>
      <c r="H49" s="94"/>
      <c r="I49" s="96"/>
      <c r="J49" s="95"/>
      <c r="K49" s="174"/>
      <c r="L49" s="176"/>
      <c r="M49" s="6"/>
      <c r="N49" s="50"/>
      <c r="O49" s="148">
        <f>ROUNDDOWN((N50-N49+1)/365,0)</f>
        <v>0</v>
      </c>
      <c r="P49" s="120">
        <f>ROUND((N50-N49+1)/30.4167,0)-O49*12</f>
        <v>0</v>
      </c>
      <c r="Q49" s="198"/>
      <c r="R49" s="186"/>
      <c r="S49" s="7"/>
      <c r="T49" s="50"/>
      <c r="U49" s="148">
        <f>ROUNDDOWN((T50-T49+1)/365,0)</f>
        <v>0</v>
      </c>
      <c r="V49" s="120">
        <f>ROUND((T50-T49+1)/30.4167,0)-U49*12</f>
        <v>0</v>
      </c>
      <c r="X49" s="47">
        <f>IF(N49="",0,IF(N48="",0,IF(N49&lt;=N48,1,0)))+IF(N49="",0,IF(N46="",0,IF(N49&lt;=N46,1,0)))+IF(N49="",0,IF(N44="",0,IF(N49&lt;=N44,1,0)))+IF(N49="",0,IF(N42="",0,IF(N49&lt;=N42,1,0)))+IF(N49="",0,IF(N40="",0,IF(N49&lt;=N40,1,0)))+IF(N49="",0,IF(N38="",0,IF(N49&lt;=N38,1,0)))+IF(N49="",0,IF(N36="",0,IF(N49&lt;=N36,1,0)))+IF(N49="",0,IF(N34="",0,IF(N49&lt;=N34,1,0)))+IF(N49="",0,IF(N32="",0,IF(N49&lt;=N32,1,0)))+IF(N49="",0,IF(N30="",0,IF(N49&lt;=N30,1,0)))+IF(N49="",0,IF(N28="",0,IF(N49&lt;=N28,1,0)))+IF(N49="",0,IF(N26="",0,IF(N49&lt;=N26,1,0)))</f>
        <v>0</v>
      </c>
      <c r="Y49" s="47">
        <f>IF(T49="",0,IF(T48="",0,IF(T49&lt;=T48,1,0)))+IF(T49="",0,IF(T46="",0,IF(T49&lt;=T46,1,0)))+IF(T49="",0,IF(T44="",0,IF(T49&lt;=T44,1,0)))+IF(T49="",0,IF(T42="",0,IF(T49&lt;=T42,1,0)))+IF(T49="",0,IF(T40="",0,IF(T49&lt;=T40,1,0)))+IF(T49="",0,IF(T38="",0,IF(T49&lt;=T38,1,0)))+IF(T49="",0,IF(T36="",0,IF(T49&lt;=T36,1,0)))+IF(T49="",0,IF(T34="",0,IF(T49&lt;=T34,1,0)))+IF(T49="",0,IF(T32="",0,IF(T49&lt;=T32,1,0)))+IF(T49="",0,IF(T30="",0,IF(T49&lt;=T30,1,0)))+IF(T49="",0,IF(T28="",0,IF(T49&lt;=T28,1,0)))+IF(T49="",0,IF(T26="",0,IF(T49&lt;=T26,1,0)))</f>
        <v>0</v>
      </c>
      <c r="Z49" s="47">
        <f>IF(N49="",0,IF(OR(B49="",E49="",G49="",H49="",I49="",J49="",N50="",K49="",L49=""),1,0))</f>
        <v>0</v>
      </c>
      <c r="AA49" s="47">
        <f t="shared" ref="AA49" si="19">IF(T49="",0,IF(OR(N49="",N50="",Q49="",R49="",T50=""),1,0))</f>
        <v>0</v>
      </c>
      <c r="AB49" s="1" t="str">
        <f t="shared" ref="AB49" si="20">IF(T49="","",IF(AND(T49&gt;=N49,T50&lt;=N50),0,1))</f>
        <v/>
      </c>
    </row>
    <row r="50" spans="1:28" ht="25.5" customHeight="1" thickBot="1" x14ac:dyDescent="0.2">
      <c r="B50" s="87"/>
      <c r="C50" s="87"/>
      <c r="D50" s="88"/>
      <c r="E50" s="91"/>
      <c r="F50" s="91"/>
      <c r="G50" s="87"/>
      <c r="H50" s="94"/>
      <c r="I50" s="146"/>
      <c r="J50" s="95"/>
      <c r="K50" s="175"/>
      <c r="L50" s="177"/>
      <c r="M50" s="8" t="s">
        <v>16</v>
      </c>
      <c r="N50" s="54"/>
      <c r="O50" s="149"/>
      <c r="P50" s="121"/>
      <c r="Q50" s="198"/>
      <c r="R50" s="186"/>
      <c r="S50" s="9" t="s">
        <v>16</v>
      </c>
      <c r="T50" s="51"/>
      <c r="U50" s="149"/>
      <c r="V50" s="121"/>
      <c r="X50" s="47"/>
      <c r="Y50" s="47"/>
      <c r="Z50" s="47"/>
      <c r="AA50" s="47"/>
    </row>
    <row r="51" spans="1:28" ht="1.5" customHeight="1" thickBot="1" x14ac:dyDescent="0.2">
      <c r="B51" s="10"/>
      <c r="C51" s="43"/>
      <c r="D51" s="12"/>
      <c r="E51" s="12"/>
      <c r="F51" s="12"/>
      <c r="G51" s="13"/>
      <c r="H51" s="12"/>
      <c r="I51" s="12"/>
      <c r="J51" s="12"/>
      <c r="K51" s="12"/>
      <c r="L51" s="12"/>
      <c r="M51" s="12"/>
      <c r="N51" s="53"/>
      <c r="O51" s="14"/>
      <c r="P51" s="15"/>
      <c r="Q51" s="43"/>
      <c r="R51" s="43"/>
      <c r="S51" s="12"/>
      <c r="T51" s="12"/>
      <c r="U51" s="12"/>
      <c r="V51" s="16"/>
      <c r="X51" s="47"/>
      <c r="Y51" s="47"/>
      <c r="Z51" s="47"/>
      <c r="AA51" s="47"/>
    </row>
    <row r="52" spans="1:28" ht="25.5" customHeight="1" thickTop="1" x14ac:dyDescent="0.15">
      <c r="B52" s="113" t="s">
        <v>14</v>
      </c>
      <c r="C52" s="114"/>
      <c r="D52" s="114"/>
      <c r="E52" s="105"/>
      <c r="F52" s="106"/>
      <c r="G52" s="109" t="s">
        <v>38</v>
      </c>
      <c r="H52" s="110"/>
      <c r="I52" s="110"/>
      <c r="J52" s="110" t="s">
        <v>47</v>
      </c>
      <c r="K52" s="110"/>
      <c r="L52" s="110"/>
      <c r="M52" s="110"/>
      <c r="N52" s="174"/>
      <c r="O52" s="162">
        <f>ROUNDDOWN((-N25+N26-N27+N28-N29+N30-N31+N32-N33+N34-N35+N36-N37+N38-N39+N40-N41+N42-N43+N44-N45+N46-N47+N48-N49+N50+1)/365,0)</f>
        <v>0</v>
      </c>
      <c r="P52" s="164">
        <f>ROUND((-N25+N26-N27+N28-N29+N30-N31+N32-N33+N34-N35+N36-N37+N38-N39+N40-N41+N42-N43+N44-N45+N46-N47+N48-N49+N50+1)/30.4167,0)-O52*12</f>
        <v>0</v>
      </c>
      <c r="Q52" s="190" t="s">
        <v>45</v>
      </c>
      <c r="R52" s="191"/>
      <c r="S52" s="158" t="s">
        <v>31</v>
      </c>
      <c r="T52" s="159"/>
      <c r="U52" s="162">
        <f>ROUNDDOWN((-T25+T26-T27+T28-T29+T30-T31+T32-T33+T34-T35+T36-T37+T38-T39+T40-T41+T42-T43+T44-T45+T46-T47+T48-T49+T50+1)/365,0)</f>
        <v>0</v>
      </c>
      <c r="V52" s="178">
        <f>ROUND((-T25+T26-T27+T28-T29+T30-T31+T32-T33+T34-T35+T36-T37+T38-T39+T40-T41+T42-T43+T44-T45+T46-T47+T48-T49+T50+1)/30.4167,0)-U52*12</f>
        <v>0</v>
      </c>
      <c r="X52" s="47">
        <f>ROUNDDOWN((-N25+N26-N27+N28-N29+N30-N31+N32-N33+N34-N35+N36-N37+N38-N39+N40-N41+N42-N43+N44-N45+N46-N47+N48-N49+N50-N66+N67-N68+N69-N70+N71-N72+N73-N74+N75-N76+N77-N78+N79-N80+N81-N82+N83-N84+N85-N86+N87-N88+N89-N90+N91-N92+N93-N94+N95+1)/365,0)</f>
        <v>0</v>
      </c>
      <c r="Y52" s="47">
        <f>ROUNDDOWN((-T25+T26-T27+T28-T29+T30-T31+T32-T33+T34-T35+T36-T37+T38-T39+T40-T41+T42-T43+T44-T45+T46-T47+T48-T49+T50-T66+T67-T68+T69-T70+T71-T72+T73-T74+T75-T76+T77-T78+T79-T80+T81-T82+T83-T84+T85-T86+T87-T88+T89-T90+T91-T92+T93-T94+T95+1)/365,0)</f>
        <v>0</v>
      </c>
      <c r="Z52" s="47">
        <f>IF(OR(C17="",C18="",C19="",F17="",F19="",N52=""),1,0)</f>
        <v>1</v>
      </c>
      <c r="AA52" s="47"/>
    </row>
    <row r="53" spans="1:28" ht="25.5" customHeight="1" thickBot="1" x14ac:dyDescent="0.2">
      <c r="B53" s="115"/>
      <c r="C53" s="116"/>
      <c r="D53" s="116"/>
      <c r="E53" s="107"/>
      <c r="F53" s="108"/>
      <c r="G53" s="111" t="s">
        <v>39</v>
      </c>
      <c r="H53" s="112"/>
      <c r="I53" s="112"/>
      <c r="J53" s="112"/>
      <c r="K53" s="112"/>
      <c r="L53" s="112"/>
      <c r="M53" s="112"/>
      <c r="N53" s="197"/>
      <c r="O53" s="163"/>
      <c r="P53" s="165"/>
      <c r="Q53" s="192"/>
      <c r="R53" s="193"/>
      <c r="S53" s="160"/>
      <c r="T53" s="161"/>
      <c r="U53" s="163"/>
      <c r="V53" s="179"/>
      <c r="X53" s="47">
        <f>IF(N52="",1,IF(N52="自専道３年以上",IF(X52&gt;=3,0,IF(X52=2,IF(Z53=12,0,1),1)),IF(N52="道路５年以上",IF(X52&gt;=5,0,IF(X52=4,IF(Z53=12,0,1),1)),0)))</f>
        <v>1</v>
      </c>
      <c r="Y53" s="47">
        <f>IF(Y52&gt;=1,0,IF(AA53=12,0,1))</f>
        <v>1</v>
      </c>
      <c r="Z53" s="47">
        <f>ROUND((-N25+N26-N27+N28-N29+N30-N31+N32-N33+N34-N35+N36-N37+N38-N39+N40-N41+N42-N43+N44-N45+N46-N47+N48-N49+N50-N66+N67-N68+N69-N70+N71-N72+N73-N74+N75-N76+N77-N78+N79-N80+N81-N82+N83-N84+N85-N86+N87-N88+N89-N90+N91-N92+N93-N94+N95+1)/30.4167,0)-O99*12</f>
        <v>0</v>
      </c>
      <c r="AA53" s="47">
        <f>ROUND((-T25+T26-T27+T28-T29+T30-T31+T32-T33+T34-T35+T36-T37+T38-T39+T40-T41+T42-T43+T44-T45+T46-T47+T48-T49+T50-T66+T67-T68+T69-T70+T71-T72+T73-T74+T75-T76+T77-T78+T79-T80+T81-T82+T83-T84+T85-T86+T87-T88+T89-T90+T91-T92+T93-T94+T95+1)/30.4167,0)-U99*12</f>
        <v>0</v>
      </c>
    </row>
    <row r="54" spans="1:28" ht="9.9499999999999993" customHeight="1" x14ac:dyDescent="0.15">
      <c r="B54" s="12"/>
      <c r="C54" s="12"/>
      <c r="D54" s="12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2"/>
      <c r="P54" s="12"/>
      <c r="S54" s="12"/>
      <c r="T54" s="12"/>
      <c r="U54" s="12"/>
      <c r="V54" s="4"/>
      <c r="X54" s="47"/>
      <c r="Y54" s="47"/>
      <c r="Z54" s="47"/>
      <c r="AA54" s="47"/>
    </row>
    <row r="55" spans="1:28" s="18" customFormat="1" ht="17.25" x14ac:dyDescent="0.2">
      <c r="B55" s="67" t="s">
        <v>21</v>
      </c>
      <c r="D55" s="68" t="s">
        <v>36</v>
      </c>
      <c r="Q55" s="89" t="str">
        <f>IF(AND(Q56="",Q57="",Q58="",Q59=""),"","エラーメッセージ")</f>
        <v>エラーメッセージ</v>
      </c>
      <c r="R55" s="89"/>
      <c r="S55" s="89"/>
      <c r="T55" s="89"/>
      <c r="U55" s="89"/>
      <c r="V55" s="89"/>
      <c r="X55" s="48"/>
      <c r="Y55" s="48"/>
      <c r="Z55" s="48"/>
      <c r="AA55" s="48"/>
      <c r="AB55" s="55" t="s">
        <v>41</v>
      </c>
    </row>
    <row r="56" spans="1:28" s="18" customFormat="1" ht="17.25" x14ac:dyDescent="0.2">
      <c r="B56" s="67" t="s">
        <v>22</v>
      </c>
      <c r="D56" s="68" t="s">
        <v>37</v>
      </c>
      <c r="Q56" s="187" t="str">
        <f>IF(X24&gt;=1,X56,"")</f>
        <v/>
      </c>
      <c r="R56" s="187"/>
      <c r="S56" s="187"/>
      <c r="T56" s="187"/>
      <c r="U56" s="187"/>
      <c r="V56" s="187"/>
      <c r="X56" s="44" t="s">
        <v>35</v>
      </c>
      <c r="Y56" s="48"/>
      <c r="Z56" s="48"/>
      <c r="AA56" s="48"/>
      <c r="AB56" s="55" t="s">
        <v>54</v>
      </c>
    </row>
    <row r="57" spans="1:28" s="18" customFormat="1" ht="17.25" x14ac:dyDescent="0.2">
      <c r="B57" s="67" t="s">
        <v>66</v>
      </c>
      <c r="D57" s="18" t="s">
        <v>68</v>
      </c>
      <c r="Q57" s="187" t="str">
        <f>IF(Y24&gt;=1,X57,"")</f>
        <v>経験年数が受講要件を満たしていません。</v>
      </c>
      <c r="R57" s="187"/>
      <c r="S57" s="187"/>
      <c r="T57" s="187"/>
      <c r="U57" s="187"/>
      <c r="V57" s="187"/>
      <c r="X57" s="44" t="s">
        <v>32</v>
      </c>
      <c r="Y57" s="48"/>
      <c r="Z57" s="48"/>
      <c r="AA57" s="48"/>
      <c r="AB57" s="55" t="s">
        <v>43</v>
      </c>
    </row>
    <row r="58" spans="1:28" s="18" customFormat="1" ht="17.25" x14ac:dyDescent="0.2">
      <c r="B58" s="67" t="s">
        <v>67</v>
      </c>
      <c r="D58" s="18" t="s">
        <v>70</v>
      </c>
      <c r="Q58" s="187" t="str">
        <f>IF(Z24&gt;=1,X58,"")</f>
        <v>記入漏れがあります。</v>
      </c>
      <c r="R58" s="187"/>
      <c r="S58" s="187"/>
      <c r="T58" s="187"/>
      <c r="U58" s="187"/>
      <c r="V58" s="187"/>
      <c r="X58" s="45" t="s">
        <v>33</v>
      </c>
      <c r="Y58" s="48"/>
      <c r="Z58" s="48"/>
      <c r="AA58" s="48"/>
      <c r="AB58" s="55" t="s">
        <v>42</v>
      </c>
    </row>
    <row r="59" spans="1:28" s="18" customFormat="1" ht="17.25" x14ac:dyDescent="0.2">
      <c r="B59" s="67" t="s">
        <v>64</v>
      </c>
      <c r="D59" s="76" t="s">
        <v>74</v>
      </c>
      <c r="E59" s="52"/>
      <c r="Q59" s="188" t="str">
        <f>IF(AA24&gt;=1,X59,"")</f>
        <v/>
      </c>
      <c r="R59" s="188"/>
      <c r="S59" s="188"/>
      <c r="T59" s="188"/>
      <c r="U59" s="188"/>
      <c r="V59" s="188"/>
      <c r="X59" s="48" t="s">
        <v>34</v>
      </c>
      <c r="Y59" s="48"/>
      <c r="Z59" s="48"/>
      <c r="AA59" s="48"/>
      <c r="AB59" s="18" t="s">
        <v>44</v>
      </c>
    </row>
    <row r="60" spans="1:28" s="18" customFormat="1" ht="17.25" x14ac:dyDescent="0.2">
      <c r="B60" s="67" t="s">
        <v>65</v>
      </c>
      <c r="D60" s="76" t="s">
        <v>71</v>
      </c>
      <c r="E60" s="52"/>
      <c r="X60" s="48"/>
      <c r="Y60" s="48"/>
      <c r="Z60" s="48"/>
      <c r="AA60" s="48"/>
    </row>
    <row r="61" spans="1:28" ht="30.95" customHeight="1" thickBot="1" x14ac:dyDescent="0.2">
      <c r="B61" s="35" t="s">
        <v>26</v>
      </c>
      <c r="C61" s="31"/>
      <c r="D61" s="31"/>
      <c r="Q61" s="189" t="s">
        <v>19</v>
      </c>
      <c r="R61" s="189"/>
      <c r="X61" s="47"/>
      <c r="Y61" s="47"/>
      <c r="Z61" s="47"/>
      <c r="AA61" s="47"/>
    </row>
    <row r="62" spans="1:28" ht="30.95" customHeight="1" thickBot="1" x14ac:dyDescent="0.2">
      <c r="B62" s="37" t="s">
        <v>0</v>
      </c>
      <c r="C62" s="84">
        <f>C18</f>
        <v>0</v>
      </c>
      <c r="D62" s="85"/>
      <c r="Q62" s="33"/>
      <c r="R62" s="33"/>
      <c r="X62" s="47"/>
      <c r="Y62" s="47"/>
      <c r="Z62" s="47"/>
      <c r="AA62" s="47"/>
    </row>
    <row r="63" spans="1:28" ht="9.9499999999999993" customHeight="1" thickBot="1" x14ac:dyDescent="0.2">
      <c r="B63" s="36"/>
      <c r="C63" s="34"/>
      <c r="D63" s="34"/>
      <c r="Q63" s="33"/>
      <c r="R63" s="33"/>
      <c r="X63" s="47"/>
      <c r="Y63" s="47"/>
      <c r="Z63" s="47"/>
      <c r="AA63" s="47"/>
    </row>
    <row r="64" spans="1:28" s="19" customFormat="1" ht="21.95" customHeight="1" x14ac:dyDescent="0.15">
      <c r="B64" s="98" t="s">
        <v>4</v>
      </c>
      <c r="C64" s="99"/>
      <c r="D64" s="42" t="s">
        <v>5</v>
      </c>
      <c r="E64" s="127" t="s">
        <v>6</v>
      </c>
      <c r="F64" s="99"/>
      <c r="G64" s="75" t="s">
        <v>73</v>
      </c>
      <c r="H64" s="117" t="s">
        <v>7</v>
      </c>
      <c r="I64" s="118"/>
      <c r="J64" s="119"/>
      <c r="K64" s="117" t="s">
        <v>59</v>
      </c>
      <c r="L64" s="119"/>
      <c r="M64" s="194" t="s">
        <v>8</v>
      </c>
      <c r="N64" s="195"/>
      <c r="O64" s="195"/>
      <c r="P64" s="196"/>
      <c r="Q64" s="118" t="s">
        <v>9</v>
      </c>
      <c r="R64" s="118"/>
      <c r="S64" s="118"/>
      <c r="T64" s="118"/>
      <c r="U64" s="118"/>
      <c r="V64" s="119"/>
      <c r="X64" s="49"/>
      <c r="Y64" s="49"/>
      <c r="Z64" s="49"/>
      <c r="AA64" s="49"/>
    </row>
    <row r="65" spans="2:28" s="20" customFormat="1" ht="42.75" x14ac:dyDescent="0.15">
      <c r="B65" s="104" t="s">
        <v>10</v>
      </c>
      <c r="C65" s="104"/>
      <c r="D65" s="21" t="s">
        <v>23</v>
      </c>
      <c r="E65" s="104" t="s">
        <v>11</v>
      </c>
      <c r="F65" s="104"/>
      <c r="G65" s="22" t="s">
        <v>72</v>
      </c>
      <c r="H65" s="72" t="s">
        <v>28</v>
      </c>
      <c r="I65" s="26" t="s">
        <v>25</v>
      </c>
      <c r="J65" s="73" t="s">
        <v>27</v>
      </c>
      <c r="K65" s="70" t="s">
        <v>63</v>
      </c>
      <c r="L65" s="74" t="s">
        <v>62</v>
      </c>
      <c r="M65" s="181" t="s">
        <v>12</v>
      </c>
      <c r="N65" s="182"/>
      <c r="O65" s="183" t="s">
        <v>13</v>
      </c>
      <c r="P65" s="184"/>
      <c r="Q65" s="25" t="s">
        <v>60</v>
      </c>
      <c r="R65" s="73" t="s">
        <v>61</v>
      </c>
      <c r="S65" s="182" t="s">
        <v>12</v>
      </c>
      <c r="T65" s="182"/>
      <c r="U65" s="182" t="s">
        <v>13</v>
      </c>
      <c r="V65" s="185"/>
      <c r="X65" s="46"/>
      <c r="Y65" s="46"/>
      <c r="Z65" s="46"/>
      <c r="AA65" s="46"/>
    </row>
    <row r="66" spans="2:28" ht="25.5" customHeight="1" x14ac:dyDescent="0.15">
      <c r="B66" s="100"/>
      <c r="C66" s="101"/>
      <c r="D66" s="88"/>
      <c r="E66" s="133"/>
      <c r="F66" s="133"/>
      <c r="G66" s="86"/>
      <c r="H66" s="131"/>
      <c r="I66" s="96"/>
      <c r="J66" s="130"/>
      <c r="K66" s="174"/>
      <c r="L66" s="176"/>
      <c r="M66" s="6"/>
      <c r="N66" s="50"/>
      <c r="O66" s="128">
        <f>ROUNDDOWN((N67-N66+1)/365,0)</f>
        <v>0</v>
      </c>
      <c r="P66" s="122">
        <f>ROUND((N67-N66+1)/30.4167,0)-O66*12</f>
        <v>0</v>
      </c>
      <c r="Q66" s="126"/>
      <c r="R66" s="186"/>
      <c r="S66" s="7"/>
      <c r="T66" s="50"/>
      <c r="U66" s="128">
        <f>ROUNDDOWN((T67-T66+1)/365,0)</f>
        <v>0</v>
      </c>
      <c r="V66" s="120">
        <f>ROUND((T67-T66+1)/30.4167,0)-U66*12</f>
        <v>0</v>
      </c>
      <c r="X66" s="47"/>
      <c r="Y66" s="47"/>
      <c r="Z66" s="47">
        <f>IF(N66="",0,IF(OR(B66="",E66="",G66="",H66="",I66="",J66="",N67="",K66="",L66=""),1,0))</f>
        <v>0</v>
      </c>
      <c r="AA66" s="47">
        <f t="shared" ref="AA66" si="21">IF(T66="",0,IF(OR(N66="",N67="",Q66="",R66="",T67=""),1,0))</f>
        <v>0</v>
      </c>
      <c r="AB66" s="1" t="str">
        <f t="shared" ref="AB66" si="22">IF(T66="","",IF(AND(T66&gt;=N66,T67&lt;=N67),0,1))</f>
        <v/>
      </c>
    </row>
    <row r="67" spans="2:28" ht="25.5" customHeight="1" x14ac:dyDescent="0.15">
      <c r="B67" s="102"/>
      <c r="C67" s="103"/>
      <c r="D67" s="88"/>
      <c r="E67" s="134"/>
      <c r="F67" s="134"/>
      <c r="G67" s="87"/>
      <c r="H67" s="132"/>
      <c r="I67" s="97"/>
      <c r="J67" s="130"/>
      <c r="K67" s="175"/>
      <c r="L67" s="177"/>
      <c r="M67" s="8" t="s">
        <v>16</v>
      </c>
      <c r="N67" s="51"/>
      <c r="O67" s="129"/>
      <c r="P67" s="123"/>
      <c r="Q67" s="126"/>
      <c r="R67" s="186"/>
      <c r="S67" s="9" t="s">
        <v>16</v>
      </c>
      <c r="T67" s="51"/>
      <c r="U67" s="129"/>
      <c r="V67" s="121"/>
      <c r="X67" s="47">
        <f>IF(N66="",0,IF($N$50="",0,IF(N66&lt;=$N$50,1,0)))+IF(N66="",0,IF($N$48="",0,IF(N66&lt;=$N$48,1,0)))+IF(N66="",0,IF($N$46="",0,IF(N66&lt;=$N$46,1,0)))+IF(N66="",0,IF($N$44="",0,IF(N66&lt;=$N$44,1,0)))+IF(N66="",0,IF($N$42="",0,IF(N66&lt;=$N$42,1,0)))+IF(N66="",0,IF($N$40="",0,IF(N66&lt;=$N$40,1,0)))+IF(N66="",0,IF($N$38="",0,IF(N66&lt;=$N$38,1,0)))+IF(N66="",0,IF($N$36="",0,IF(N66&lt;=$N$36,1,0)))+IF(N66="",0,IF($N$34="",0,IF(N66&lt;=$N$34,1,0)))+IF(N66="",0,IF($N$32="",0,IF(N66&lt;=$N$32,1,0)))+IF(N66="",0,IF($N$30="",0,IF(N66&lt;=$N$30,1,0)))+IF(N66="",0,IF($N$28="",0,IF(N66&lt;=$N$28,1,0)))+IF(N66="",0,IF($N$26="",0,IF(N66&lt;=$N$26,1,0)))</f>
        <v>0</v>
      </c>
      <c r="Y67" s="47">
        <f>IF(T66="",0,IF($T$50="",0,IF(T66&lt;=$T$50,1,0)))+IF(T66="",0,IF($T$48="",0,IF(T66&lt;=$T$48,1,0)))+IF(T66="",0,IF($T$46="",0,IF(T66&lt;=$T$46,1,0)))+IF(T66="",0,IF($T$44="",0,IF(T66&lt;=$T$44,1,0)))+IF(T66="",0,IF($T$42="",0,IF(T66&lt;=$T$42,1,0)))+IF(T66="",0,IF($T$40="",0,IF(T66&lt;=$T$40,1,0)))+IF(T66="",0,IF($T$38="",0,IF(T66&lt;=$T$38,1,0)))+IF(T66="",0,IF($T$36="",0,IF(T66&lt;=$T$36,1,0)))+IF(T66="",0,IF($T$34="",0,IF(T66&lt;=$T$34,1,0)))+IF(T66="",0,IF($T$32="",0,IF(T66&lt;=$T$32,1,0)))+IF(T66="",0,IF($T$30="",0,IF(T66&lt;=$T$30,1,0)))+IF(T66="",0,IF($T$28="",0,IF(T66&lt;=$T$28,1,0)))+IF(T66="",0,IF($T$26="",0,IF(T66&lt;=$T$26,1,0)))</f>
        <v>0</v>
      </c>
      <c r="Z67" s="47"/>
      <c r="AA67" s="47"/>
    </row>
    <row r="68" spans="2:28" ht="25.5" customHeight="1" x14ac:dyDescent="0.15">
      <c r="B68" s="100"/>
      <c r="C68" s="101"/>
      <c r="D68" s="88"/>
      <c r="E68" s="133"/>
      <c r="F68" s="133"/>
      <c r="G68" s="86"/>
      <c r="H68" s="180"/>
      <c r="I68" s="96"/>
      <c r="J68" s="130"/>
      <c r="K68" s="174"/>
      <c r="L68" s="176"/>
      <c r="M68" s="10"/>
      <c r="N68" s="50"/>
      <c r="O68" s="128">
        <f>ROUNDDOWN((N69-N68+1)/365,0)</f>
        <v>0</v>
      </c>
      <c r="P68" s="122">
        <f>ROUND((N69-N68+1)/30.4167,0)-O68*12</f>
        <v>0</v>
      </c>
      <c r="Q68" s="126"/>
      <c r="R68" s="124"/>
      <c r="S68" s="11"/>
      <c r="T68" s="50"/>
      <c r="U68" s="128">
        <f>ROUNDDOWN((T69-T68+1)/365,0)</f>
        <v>0</v>
      </c>
      <c r="V68" s="120">
        <f>ROUND((T69-T68+1)/30.4167,0)-U68*12</f>
        <v>0</v>
      </c>
      <c r="X68" s="47">
        <f>IF(N68="",0,IF($N$67="",0,IF(N68&lt;=$N$67,1,0)))</f>
        <v>0</v>
      </c>
      <c r="Y68" s="47">
        <f>IF(T68="",0,IF($T$67="",0,IF(T68&lt;=$T$67,1,0)))</f>
        <v>0</v>
      </c>
      <c r="Z68" s="47">
        <f>IF(N68="",0,IF(OR(B68="",E68="",G68="",H68="",I68="",J68="",N69="",K68="",L68=""),1,0))</f>
        <v>0</v>
      </c>
      <c r="AA68" s="47">
        <f t="shared" ref="AA68" si="23">IF(T68="",0,IF(OR(N68="",N69="",Q68="",R68="",T69=""),1,0))</f>
        <v>0</v>
      </c>
      <c r="AB68" s="1" t="str">
        <f t="shared" ref="AB68" si="24">IF(T68="","",IF(AND(T68&gt;=N68,T69&lt;=N69),0,1))</f>
        <v/>
      </c>
    </row>
    <row r="69" spans="2:28" ht="25.5" customHeight="1" x14ac:dyDescent="0.15">
      <c r="B69" s="102"/>
      <c r="C69" s="103"/>
      <c r="D69" s="88"/>
      <c r="E69" s="134"/>
      <c r="F69" s="134"/>
      <c r="G69" s="87"/>
      <c r="H69" s="180"/>
      <c r="I69" s="97"/>
      <c r="J69" s="130"/>
      <c r="K69" s="175"/>
      <c r="L69" s="177"/>
      <c r="M69" s="8" t="s">
        <v>16</v>
      </c>
      <c r="N69" s="51"/>
      <c r="O69" s="129"/>
      <c r="P69" s="123"/>
      <c r="Q69" s="126"/>
      <c r="R69" s="125"/>
      <c r="S69" s="9" t="s">
        <v>16</v>
      </c>
      <c r="T69" s="51"/>
      <c r="U69" s="129"/>
      <c r="V69" s="121"/>
      <c r="X69" s="47">
        <f>IF(N68="",0,IF($N$50="",0,IF(N68&lt;=$N$50,1,0)))+IF(N68="",0,IF($N$48="",0,IF(N68&lt;=$N$48,1,0)))+IF(N68="",0,IF($N$46="",0,IF(N68&lt;=$N$46,1,0)))+IF(N68="",0,IF($N$44="",0,IF(N68&lt;=$N$44,1,0)))+IF(N68="",0,IF($N$42="",0,IF(N68&lt;=$N$42,1,0)))+IF(N68="",0,IF($N$40="",0,IF(N68&lt;=$N$40,1,0)))+IF(N68="",0,IF($N$38="",0,IF(N68&lt;=$N$38,1,0)))+IF(N68="",0,IF($N$36="",0,IF(N68&lt;=$N$36,1,0)))+IF(N68="",0,IF($N$34="",0,IF(N68&lt;=$N$34,1,0)))+IF(N68="",0,IF($N$32="",0,IF(N68&lt;=$N$32,1,0)))+IF(N68="",0,IF($N$30="",0,IF(N68&lt;=$N$30,1,0)))+IF(N68="",0,IF($N$28="",0,IF(N68&lt;=$N$28,1,0)))+IF(N68="",0,IF($N$26="",0,IF(N68&lt;=$N$26,1,0)))</f>
        <v>0</v>
      </c>
      <c r="Y69" s="47">
        <f>IF(T68="",0,IF($T$50="",0,IF(T68&lt;=$T$50,1,0)))+IF(T68="",0,IF($T$48="",0,IF(T68&lt;=$T$48,1,0)))+IF(T68="",0,IF($T$46="",0,IF(T68&lt;=$T$46,1,0)))+IF(T68="",0,IF($T$44="",0,IF(T68&lt;=$T$44,1,0)))+IF(T68="",0,IF($T$42="",0,IF(T68&lt;=$T$42,1,0)))+IF(T68="",0,IF($T$40="",0,IF(T68&lt;=$T$40,1,0)))+IF(T68="",0,IF($T$38="",0,IF(T68&lt;=$T$38,1,0)))+IF(T68="",0,IF($T$36="",0,IF(T68&lt;=$T$36,1,0)))+IF(T68="",0,IF($T$34="",0,IF(T68&lt;=$T$34,1,0)))+IF(T68="",0,IF($T$32="",0,IF(T68&lt;=$T$32,1,0)))+IF(T68="",0,IF($T$30="",0,IF(T68&lt;=$T$30,1,0)))+IF(T68="",0,IF($T$28="",0,IF(T68&lt;=$T$28,1,0)))+IF(T68="",0,IF($T$26="",0,IF(T68&lt;=$T$26,1,0)))</f>
        <v>0</v>
      </c>
      <c r="Z69" s="47"/>
      <c r="AA69" s="47"/>
    </row>
    <row r="70" spans="2:28" ht="25.5" customHeight="1" x14ac:dyDescent="0.15">
      <c r="B70" s="139"/>
      <c r="C70" s="140"/>
      <c r="D70" s="88"/>
      <c r="E70" s="133"/>
      <c r="F70" s="133"/>
      <c r="G70" s="86"/>
      <c r="H70" s="180"/>
      <c r="I70" s="96"/>
      <c r="J70" s="150"/>
      <c r="K70" s="174"/>
      <c r="L70" s="176"/>
      <c r="M70" s="6"/>
      <c r="N70" s="50"/>
      <c r="O70" s="128">
        <f>ROUNDDOWN((N71-N70+1)/365,0)</f>
        <v>0</v>
      </c>
      <c r="P70" s="122">
        <f>ROUND((N71-N70+1)/30.4167,0)-O70*12</f>
        <v>0</v>
      </c>
      <c r="Q70" s="126"/>
      <c r="R70" s="124"/>
      <c r="S70" s="7"/>
      <c r="T70" s="50"/>
      <c r="U70" s="128">
        <f>ROUNDDOWN((T71-T70+1)/365,0)</f>
        <v>0</v>
      </c>
      <c r="V70" s="120">
        <f>ROUND((T71-T70+1)/30.4167,0)-U70*12</f>
        <v>0</v>
      </c>
      <c r="X70" s="47">
        <f>IF(N70="",0,IF($N$69="",0,IF(N70&lt;=$N$69,1,0)))+IF(N70="",0,IF($N$67="",0,IF(N70&lt;=$N$67,1,0)))</f>
        <v>0</v>
      </c>
      <c r="Y70" s="47">
        <f>IF(T70="",0,IF($T$69="",0,IF(T70&lt;=$T$69,1,0)))+IF(T70="",0,IF($T$67="",0,IF(T70&lt;=$T$67,1,0)))</f>
        <v>0</v>
      </c>
      <c r="Z70" s="47">
        <f>IF(N70="",0,IF(OR(B70="",E70="",G70="",H70="",I70="",J70="",N71="",K70="",L70=""),1,0))</f>
        <v>0</v>
      </c>
      <c r="AA70" s="47">
        <f t="shared" ref="AA70" si="25">IF(T70="",0,IF(OR(N70="",N71="",Q70="",R70="",T71=""),1,0))</f>
        <v>0</v>
      </c>
      <c r="AB70" s="1" t="str">
        <f t="shared" ref="AB70" si="26">IF(T70="","",IF(AND(T70&gt;=N70,T71&lt;=N71),0,1))</f>
        <v/>
      </c>
    </row>
    <row r="71" spans="2:28" ht="25.5" customHeight="1" x14ac:dyDescent="0.15">
      <c r="B71" s="141"/>
      <c r="C71" s="142"/>
      <c r="D71" s="88"/>
      <c r="E71" s="134"/>
      <c r="F71" s="134"/>
      <c r="G71" s="87"/>
      <c r="H71" s="180"/>
      <c r="I71" s="97"/>
      <c r="J71" s="151"/>
      <c r="K71" s="175"/>
      <c r="L71" s="177"/>
      <c r="M71" s="8" t="s">
        <v>16</v>
      </c>
      <c r="N71" s="51"/>
      <c r="O71" s="129"/>
      <c r="P71" s="123"/>
      <c r="Q71" s="126"/>
      <c r="R71" s="125"/>
      <c r="S71" s="9" t="s">
        <v>16</v>
      </c>
      <c r="T71" s="51"/>
      <c r="U71" s="129"/>
      <c r="V71" s="121"/>
      <c r="X71" s="47">
        <f>IF(N70="",0,IF($N$50="",0,IF(N70&lt;=$N$50,1,0)))+IF(N70="",0,IF($N$48="",0,IF(N70&lt;=$N$48,1,0)))+IF(N70="",0,IF($N$46="",0,IF(N70&lt;=$N$46,1,0)))+IF(N70="",0,IF($N$44="",0,IF(N70&lt;=$N$44,1,0)))+IF(N70="",0,IF($N$42="",0,IF(N70&lt;=$N$42,1,0)))+IF(N70="",0,IF($N$40="",0,IF(N70&lt;=$N$40,1,0)))+IF(N70="",0,IF($N$38="",0,IF(N70&lt;=$N$38,1,0)))+IF(N70="",0,IF($N$36="",0,IF(N70&lt;=$N$36,1,0)))+IF(N70="",0,IF($N$34="",0,IF(N70&lt;=$N$34,1,0)))+IF(N70="",0,IF($N$32="",0,IF(N70&lt;=$N$32,1,0)))+IF(N70="",0,IF($N$30="",0,IF(N70&lt;=$N$30,1,0)))+IF(N70="",0,IF($N$28="",0,IF(N70&lt;=$N$28,1,0)))+IF(N70="",0,IF($N$26="",0,IF(N70&lt;=$N$26,1,0)))</f>
        <v>0</v>
      </c>
      <c r="Y71" s="47">
        <f>IF(T70="",0,IF($T$50="",0,IF(T70&lt;=$T$50,1,0)))+IF(T70="",0,IF($T$48="",0,IF(T70&lt;=$T$48,1,0)))+IF(T70="",0,IF($T$46="",0,IF(T70&lt;=$T$46,1,0)))+IF(T70="",0,IF($T$44="",0,IF(T70&lt;=$T$44,1,0)))+IF(T70="",0,IF($T$42="",0,IF(T70&lt;=$T$42,1,0)))+IF(T70="",0,IF($T$40="",0,IF(T70&lt;=$T$40,1,0)))+IF(T70="",0,IF($T$38="",0,IF(T70&lt;=$T$38,1,0)))+IF(T70="",0,IF($T$36="",0,IF(T70&lt;=$T$36,1,0)))+IF(T70="",0,IF($T$34="",0,IF(T70&lt;=$T$34,1,0)))+IF(T70="",0,IF($T$32="",0,IF(T70&lt;=$T$32,1,0)))+IF(T70="",0,IF($T$30="",0,IF(T70&lt;=$T$30,1,0)))+IF(T70="",0,IF($T$28="",0,IF(T70&lt;=$T$28,1,0)))+IF(T70="",0,IF($T$26="",0,IF(T70&lt;=$T$26,1,0)))</f>
        <v>0</v>
      </c>
      <c r="Z71" s="47"/>
      <c r="AA71" s="47"/>
    </row>
    <row r="72" spans="2:28" ht="25.5" customHeight="1" x14ac:dyDescent="0.15">
      <c r="B72" s="100"/>
      <c r="C72" s="101"/>
      <c r="D72" s="88"/>
      <c r="E72" s="133"/>
      <c r="F72" s="133"/>
      <c r="G72" s="86"/>
      <c r="H72" s="180"/>
      <c r="I72" s="96"/>
      <c r="J72" s="130"/>
      <c r="K72" s="174"/>
      <c r="L72" s="176"/>
      <c r="M72" s="6"/>
      <c r="N72" s="50"/>
      <c r="O72" s="128">
        <f>ROUNDDOWN((N73-N72+1)/365,0)</f>
        <v>0</v>
      </c>
      <c r="P72" s="122">
        <f>ROUND((N73-N72+1)/30.4167,0)-O72*12</f>
        <v>0</v>
      </c>
      <c r="Q72" s="126"/>
      <c r="R72" s="124"/>
      <c r="S72" s="7"/>
      <c r="T72" s="50"/>
      <c r="U72" s="128">
        <f>ROUNDDOWN((T73-T72+1)/365,0)</f>
        <v>0</v>
      </c>
      <c r="V72" s="120">
        <f>ROUND((T73-T72+1)/30.4167,0)-U72*12</f>
        <v>0</v>
      </c>
      <c r="X72" s="47">
        <f>IF(N72="",0,IF($N$71="",0,IF(N72&lt;=$N$71,1,0)))+IF(N72="",0,IF($N$69="",0,IF(N72&lt;=$N$69,1,0)))+IF(N72="",0,IF($N$67="",0,IF(N72&lt;=$N$67,1,0)))</f>
        <v>0</v>
      </c>
      <c r="Y72" s="47">
        <f>IF(T72="",0,IF($T$71="",0,IF(T72&lt;=$T$71,1,0)))+IF(T72="",0,IF($T$69="",0,IF(T72&lt;=$T$69,1,0)))+IF(T72="",0,IF($T$67="",0,IF(T72&lt;=$T$67,1,0)))</f>
        <v>0</v>
      </c>
      <c r="Z72" s="47">
        <f>IF(N72="",0,IF(OR(B72="",E72="",G72="",H72="",I72="",J72="",N73="",K72="",L72=""),1,0))</f>
        <v>0</v>
      </c>
      <c r="AA72" s="47">
        <f t="shared" ref="AA72" si="27">IF(T72="",0,IF(OR(N72="",N73="",Q72="",R72="",T73=""),1,0))</f>
        <v>0</v>
      </c>
      <c r="AB72" s="1" t="str">
        <f t="shared" ref="AB72" si="28">IF(T72="","",IF(AND(T72&gt;=N72,T73&lt;=N73),0,1))</f>
        <v/>
      </c>
    </row>
    <row r="73" spans="2:28" ht="25.5" customHeight="1" x14ac:dyDescent="0.15">
      <c r="B73" s="102"/>
      <c r="C73" s="103"/>
      <c r="D73" s="88"/>
      <c r="E73" s="134"/>
      <c r="F73" s="134"/>
      <c r="G73" s="87"/>
      <c r="H73" s="180"/>
      <c r="I73" s="97"/>
      <c r="J73" s="130"/>
      <c r="K73" s="175"/>
      <c r="L73" s="177"/>
      <c r="M73" s="8" t="s">
        <v>16</v>
      </c>
      <c r="N73" s="51"/>
      <c r="O73" s="129"/>
      <c r="P73" s="123"/>
      <c r="Q73" s="126"/>
      <c r="R73" s="125"/>
      <c r="S73" s="9" t="s">
        <v>16</v>
      </c>
      <c r="T73" s="51"/>
      <c r="U73" s="129"/>
      <c r="V73" s="121"/>
      <c r="X73" s="47">
        <f>IF(N72="",0,IF($N$50="",0,IF(N72&lt;=$N$50,1,0)))+IF(N72="",0,IF($N$48="",0,IF(N72&lt;=$N$48,1,0)))+IF(N72="",0,IF($N$46="",0,IF(N72&lt;=$N$46,1,0)))+IF(N72="",0,IF($N$44="",0,IF(N72&lt;=$N$44,1,0)))+IF(N72="",0,IF($N$42="",0,IF(N72&lt;=$N$42,1,0)))+IF(N72="",0,IF($N$40="",0,IF(N72&lt;=$N$40,1,0)))+IF(N72="",0,IF($N$38="",0,IF(N72&lt;=$N$38,1,0)))+IF(N72="",0,IF($N$36="",0,IF(N72&lt;=$N$36,1,0)))+IF(N72="",0,IF($N$34="",0,IF(N72&lt;=$N$34,1,0)))+IF(N72="",0,IF($N$32="",0,IF(N72&lt;=$N$32,1,0)))+IF(N72="",0,IF($N$30="",0,IF(N72&lt;=$N$30,1,0)))+IF(N72="",0,IF($N$28="",0,IF(N72&lt;=$N$28,1,0)))+IF(N72="",0,IF($N$26="",0,IF(N72&lt;=$N$26,1,0)))</f>
        <v>0</v>
      </c>
      <c r="Y73" s="47">
        <f>IF(T72="",0,IF($T$50="",0,IF(T72&lt;=$T$50,1,0)))+IF(T72="",0,IF($T$48="",0,IF(T72&lt;=$T$48,1,0)))+IF(T72="",0,IF($T$46="",0,IF(T72&lt;=$T$46,1,0)))+IF(T72="",0,IF($T$44="",0,IF(T72&lt;=$T$44,1,0)))+IF(T72="",0,IF($T$42="",0,IF(T72&lt;=$T$42,1,0)))+IF(T72="",0,IF($T$40="",0,IF(T72&lt;=$T$40,1,0)))+IF(T72="",0,IF($T$38="",0,IF(T72&lt;=$T$38,1,0)))+IF(T72="",0,IF($T$36="",0,IF(T72&lt;=$T$36,1,0)))+IF(T72="",0,IF($T$34="",0,IF(T72&lt;=$T$34,1,0)))+IF(T72="",0,IF($T$32="",0,IF(T72&lt;=$T$32,1,0)))+IF(T72="",0,IF($T$30="",0,IF(T72&lt;=$T$30,1,0)))+IF(T72="",0,IF($T$28="",0,IF(T72&lt;=$T$28,1,0)))+IF(T72="",0,IF($T$26="",0,IF(T72&lt;=$T$26,1,0)))</f>
        <v>0</v>
      </c>
      <c r="Z73" s="47"/>
      <c r="AA73" s="47"/>
    </row>
    <row r="74" spans="2:28" ht="25.5" customHeight="1" x14ac:dyDescent="0.15">
      <c r="B74" s="100"/>
      <c r="C74" s="101"/>
      <c r="D74" s="88"/>
      <c r="E74" s="133"/>
      <c r="F74" s="133"/>
      <c r="G74" s="86"/>
      <c r="H74" s="180"/>
      <c r="I74" s="96"/>
      <c r="J74" s="130"/>
      <c r="K74" s="174"/>
      <c r="L74" s="176"/>
      <c r="M74" s="6"/>
      <c r="N74" s="50"/>
      <c r="O74" s="128">
        <f>ROUNDDOWN((N75-N74+1)/365,0)</f>
        <v>0</v>
      </c>
      <c r="P74" s="122">
        <f>ROUND((N75-N74+1)/30.4167,0)-O74*12</f>
        <v>0</v>
      </c>
      <c r="Q74" s="126"/>
      <c r="R74" s="124"/>
      <c r="S74" s="7"/>
      <c r="T74" s="50"/>
      <c r="U74" s="128">
        <f>ROUNDDOWN((T75-T74+1)/365,0)</f>
        <v>0</v>
      </c>
      <c r="V74" s="120">
        <f>ROUND((T75-T74+1)/30.4167,0)-U74*12</f>
        <v>0</v>
      </c>
      <c r="X74" s="47">
        <f>IF(N74="",0,IF($N$73="",0,IF(N74&lt;=$N$73,1,0)))+IF(N74="",0,IF($N$71="",0,IF(N74&lt;=$N$71,1,0)))+IF(N74="",0,IF($N$69="",0,IF(N74&lt;=$N$69,1,0)))+IF(N74="",0,IF($N$67="",0,IF(N74&lt;=$N$67,1,0)))</f>
        <v>0</v>
      </c>
      <c r="Y74" s="47">
        <f>IF(T74="",0,IF($T$73="",0,IF(T74&lt;=$T$73,1,0)))+IF(T74="",0,IF($T$71="",0,IF(T74&lt;=$T$71,1,0)))+IF(T74="",0,IF($T$69="",0,IF(T74&lt;=$T$69,1,0)))+IF(T74="",0,IF($T$67="",0,IF(T74&lt;=$T$67,1,0)))</f>
        <v>0</v>
      </c>
      <c r="Z74" s="47">
        <f>IF(N74="",0,IF(OR(B74="",E74="",G74="",H74="",I74="",J74="",N75="",K74="",L74=""),1,0))</f>
        <v>0</v>
      </c>
      <c r="AA74" s="47">
        <f t="shared" ref="AA74" si="29">IF(T74="",0,IF(OR(N74="",N75="",Q74="",R74="",T75=""),1,0))</f>
        <v>0</v>
      </c>
      <c r="AB74" s="1" t="str">
        <f t="shared" ref="AB74" si="30">IF(T74="","",IF(AND(T74&gt;=N74,T75&lt;=N75),0,1))</f>
        <v/>
      </c>
    </row>
    <row r="75" spans="2:28" ht="25.5" customHeight="1" x14ac:dyDescent="0.15">
      <c r="B75" s="102"/>
      <c r="C75" s="103"/>
      <c r="D75" s="88"/>
      <c r="E75" s="134"/>
      <c r="F75" s="134"/>
      <c r="G75" s="87"/>
      <c r="H75" s="180"/>
      <c r="I75" s="97"/>
      <c r="J75" s="130"/>
      <c r="K75" s="175"/>
      <c r="L75" s="177"/>
      <c r="M75" s="8" t="s">
        <v>16</v>
      </c>
      <c r="N75" s="51"/>
      <c r="O75" s="129"/>
      <c r="P75" s="123"/>
      <c r="Q75" s="126"/>
      <c r="R75" s="125"/>
      <c r="S75" s="9" t="s">
        <v>16</v>
      </c>
      <c r="T75" s="51"/>
      <c r="U75" s="129"/>
      <c r="V75" s="121"/>
      <c r="X75" s="47">
        <f>IF(N74="",0,IF($N$50="",0,IF(N74&lt;=$N$50,1,0)))+IF(N74="",0,IF($N$48="",0,IF(N74&lt;=$N$48,1,0)))+IF(N74="",0,IF($N$46="",0,IF(N74&lt;=$N$46,1,0)))+IF(N74="",0,IF($N$44="",0,IF(N74&lt;=$N$44,1,0)))+IF(N74="",0,IF($N$42="",0,IF(N74&lt;=$N$42,1,0)))+IF(N74="",0,IF($N$40="",0,IF(N74&lt;=$N$40,1,0)))+IF(N74="",0,IF($N$38="",0,IF(N74&lt;=$N$38,1,0)))+IF(N74="",0,IF($N$36="",0,IF(N74&lt;=$N$36,1,0)))+IF(N74="",0,IF($N$34="",0,IF(N74&lt;=$N$34,1,0)))+IF(N74="",0,IF($N$32="",0,IF(N74&lt;=$N$32,1,0)))+IF(N74="",0,IF($N$30="",0,IF(N74&lt;=$N$30,1,0)))+IF(N74="",0,IF($N$28="",0,IF(N74&lt;=$N$28,1,0)))+IF(N74="",0,IF($N$26="",0,IF(N74&lt;=$N$26,1,0)))</f>
        <v>0</v>
      </c>
      <c r="Y75" s="47">
        <f>IF(T74="",0,IF($T$50="",0,IF(T74&lt;=$T$50,1,0)))+IF(T74="",0,IF($T$48="",0,IF(T74&lt;=$T$48,1,0)))+IF(T74="",0,IF($T$46="",0,IF(T74&lt;=$T$46,1,0)))+IF(T74="",0,IF($T$44="",0,IF(T74&lt;=$T$44,1,0)))+IF(T74="",0,IF($T$42="",0,IF(T74&lt;=$T$42,1,0)))+IF(T74="",0,IF($T$40="",0,IF(T74&lt;=$T$40,1,0)))+IF(T74="",0,IF($T$38="",0,IF(T74&lt;=$T$38,1,0)))+IF(T74="",0,IF($T$36="",0,IF(T74&lt;=$T$36,1,0)))+IF(T74="",0,IF($T$34="",0,IF(T74&lt;=$T$34,1,0)))+IF(T74="",0,IF($T$32="",0,IF(T74&lt;=$T$32,1,0)))+IF(T74="",0,IF($T$30="",0,IF(T74&lt;=$T$30,1,0)))+IF(T74="",0,IF($T$28="",0,IF(T74&lt;=$T$28,1,0)))+IF(T74="",0,IF($T$26="",0,IF(T74&lt;=$T$26,1,0)))</f>
        <v>0</v>
      </c>
      <c r="Z75" s="47"/>
      <c r="AA75" s="47"/>
    </row>
    <row r="76" spans="2:28" ht="25.5" customHeight="1" x14ac:dyDescent="0.15">
      <c r="B76" s="100"/>
      <c r="C76" s="101"/>
      <c r="D76" s="88"/>
      <c r="E76" s="133"/>
      <c r="F76" s="133"/>
      <c r="G76" s="86"/>
      <c r="H76" s="180"/>
      <c r="I76" s="96"/>
      <c r="J76" s="130"/>
      <c r="K76" s="174"/>
      <c r="L76" s="176"/>
      <c r="M76" s="6"/>
      <c r="N76" s="50"/>
      <c r="O76" s="128">
        <f>ROUNDDOWN((N77-N76+1)/365,0)</f>
        <v>0</v>
      </c>
      <c r="P76" s="122">
        <f>ROUND((N77-N76+1)/30.4167,0)-O76*12</f>
        <v>0</v>
      </c>
      <c r="Q76" s="126"/>
      <c r="R76" s="124"/>
      <c r="S76" s="7"/>
      <c r="T76" s="50"/>
      <c r="U76" s="128">
        <f>ROUNDDOWN((T77-T76+1)/365,0)</f>
        <v>0</v>
      </c>
      <c r="V76" s="120">
        <f>ROUND((T77-T76+1)/30.4167,0)-U76*12</f>
        <v>0</v>
      </c>
      <c r="X76" s="47">
        <f>IF(N76="",0,IF($N$75="",0,IF(N76&lt;=$N$75,1,0)))+IF(N76="",0,IF($N$73="",0,IF(N76&lt;=$N$73,1,0)))+IF(N76="",0,IF($N$71="",0,IF(N76&lt;=$N$71,1,0)))+IF(N76="",0,IF($N$69="",0,IF(N76&lt;=$N$69,1,0)))+IF(N76="",0,IF($N$67="",0,IF(N76&lt;=$N$67,1,0)))</f>
        <v>0</v>
      </c>
      <c r="Y76" s="47">
        <f>IF(T76="",0,IF($T$75="",0,IF(T76&lt;=$T$75,1,0)))+IF(T76="",0,IF($T$73="",0,IF(T76&lt;=$T$73,1,0)))+IF(T76="",0,IF($T$71="",0,IF(T76&lt;=$T$71,1,0)))+IF(T76="",0,IF($T$69="",0,IF(T76&lt;=$T$69,1,0)))+IF(T76="",0,IF($T$67="",0,IF(T76&lt;=$T$67,1,0)))</f>
        <v>0</v>
      </c>
      <c r="Z76" s="47">
        <f>IF(N76="",0,IF(OR(B76="",E76="",G76="",H76="",I76="",J76="",N77="",K76="",L76=""),1,0))</f>
        <v>0</v>
      </c>
      <c r="AA76" s="47">
        <f t="shared" ref="AA76" si="31">IF(T76="",0,IF(OR(N76="",N77="",Q76="",R76="",T77=""),1,0))</f>
        <v>0</v>
      </c>
      <c r="AB76" s="1" t="str">
        <f t="shared" ref="AB76" si="32">IF(T76="","",IF(AND(T76&gt;=N76,T77&lt;=N77),0,1))</f>
        <v/>
      </c>
    </row>
    <row r="77" spans="2:28" ht="25.5" customHeight="1" x14ac:dyDescent="0.15">
      <c r="B77" s="102"/>
      <c r="C77" s="103"/>
      <c r="D77" s="88"/>
      <c r="E77" s="134"/>
      <c r="F77" s="134"/>
      <c r="G77" s="87"/>
      <c r="H77" s="180"/>
      <c r="I77" s="97"/>
      <c r="J77" s="130"/>
      <c r="K77" s="175"/>
      <c r="L77" s="177"/>
      <c r="M77" s="8" t="s">
        <v>16</v>
      </c>
      <c r="N77" s="51"/>
      <c r="O77" s="129"/>
      <c r="P77" s="123"/>
      <c r="Q77" s="126"/>
      <c r="R77" s="125"/>
      <c r="S77" s="9" t="s">
        <v>16</v>
      </c>
      <c r="T77" s="51"/>
      <c r="U77" s="129"/>
      <c r="V77" s="121"/>
      <c r="X77" s="47">
        <f>IF(N76="",0,IF($N$50="",0,IF(N76&lt;=$N$50,1,0)))+IF(N76="",0,IF($N$48="",0,IF(N76&lt;=$N$48,1,0)))+IF(N76="",0,IF($N$46="",0,IF(N76&lt;=$N$46,1,0)))+IF(N76="",0,IF($N$44="",0,IF(N76&lt;=$N$44,1,0)))+IF(N76="",0,IF($N$42="",0,IF(N76&lt;=$N$42,1,0)))+IF(N76="",0,IF($N$40="",0,IF(N76&lt;=$N$40,1,0)))+IF(N76="",0,IF($N$38="",0,IF(N76&lt;=$N$38,1,0)))+IF(N76="",0,IF($N$36="",0,IF(N76&lt;=$N$36,1,0)))+IF(N76="",0,IF($N$34="",0,IF(N76&lt;=$N$34,1,0)))+IF(N76="",0,IF($N$32="",0,IF(N76&lt;=$N$32,1,0)))+IF(N76="",0,IF($N$30="",0,IF(N76&lt;=$N$30,1,0)))+IF(N76="",0,IF($N$28="",0,IF(N76&lt;=$N$28,1,0)))+IF(N76="",0,IF($N$26="",0,IF(N76&lt;=$N$26,1,0)))</f>
        <v>0</v>
      </c>
      <c r="Y77" s="47">
        <f>IF(T76="",0,IF($T$50="",0,IF(T76&lt;=$T$50,1,0)))+IF(T76="",0,IF($T$48="",0,IF(T76&lt;=$T$48,1,0)))+IF(T76="",0,IF($T$46="",0,IF(T76&lt;=$T$46,1,0)))+IF(T76="",0,IF($T$44="",0,IF(T76&lt;=$T$44,1,0)))+IF(T76="",0,IF($T$42="",0,IF(T76&lt;=$T$42,1,0)))+IF(T76="",0,IF($T$40="",0,IF(T76&lt;=$T$40,1,0)))+IF(T76="",0,IF($T$38="",0,IF(T76&lt;=$T$38,1,0)))+IF(T76="",0,IF($T$36="",0,IF(T76&lt;=$T$36,1,0)))+IF(T76="",0,IF($T$34="",0,IF(T76&lt;=$T$34,1,0)))+IF(T76="",0,IF($T$32="",0,IF(T76&lt;=$T$32,1,0)))+IF(T76="",0,IF($T$30="",0,IF(T76&lt;=$T$30,1,0)))+IF(T76="",0,IF($T$28="",0,IF(T76&lt;=$T$28,1,0)))+IF(T76="",0,IF($T$26="",0,IF(T76&lt;=$T$26,1,0)))</f>
        <v>0</v>
      </c>
      <c r="Z77" s="47"/>
      <c r="AA77" s="47"/>
    </row>
    <row r="78" spans="2:28" ht="25.5" customHeight="1" x14ac:dyDescent="0.15">
      <c r="B78" s="135"/>
      <c r="C78" s="136"/>
      <c r="D78" s="88"/>
      <c r="E78" s="133"/>
      <c r="F78" s="133"/>
      <c r="G78" s="86"/>
      <c r="H78" s="180"/>
      <c r="I78" s="96"/>
      <c r="J78" s="130"/>
      <c r="K78" s="174"/>
      <c r="L78" s="176"/>
      <c r="M78" s="6"/>
      <c r="N78" s="50"/>
      <c r="O78" s="128">
        <f>ROUNDDOWN((N79-N78+1)/365,0)</f>
        <v>0</v>
      </c>
      <c r="P78" s="122">
        <f>ROUND((N79-N78+1)/30.4167,0)-O78*12</f>
        <v>0</v>
      </c>
      <c r="Q78" s="126"/>
      <c r="R78" s="124"/>
      <c r="S78" s="7"/>
      <c r="T78" s="50"/>
      <c r="U78" s="128">
        <f>ROUNDDOWN((T79-T78+1)/365,0)</f>
        <v>0</v>
      </c>
      <c r="V78" s="120">
        <f>ROUND((T79-T78+1)/30.4167,0)-U78*12</f>
        <v>0</v>
      </c>
      <c r="X78" s="47">
        <f>IF(N78="",0,IF($N$77="",0,IF(N78&lt;=$N$77,1,0)))+IF(N78="",0,IF($N$75="",0,IF(N78&lt;=$N$75,1,0)))+IF(N78="",0,IF($N$73="",0,IF(N78&lt;=$N$73,1,0)))+IF(N78="",0,IF($N$71="",0,IF(N78&lt;=$N$71,1,0)))+IF(N78="",0,IF($N$69="",0,IF(N78&lt;=$N$69,1,0)))+IF(N78="",0,IF($N$67="",0,IF(N78&lt;=$N$67,1,0)))</f>
        <v>0</v>
      </c>
      <c r="Y78" s="47">
        <f>IF(T78="",0,IF($T$77="",0,IF(T78&lt;=$T$77,1,0)))+IF(T78="",0,IF($T$75="",0,IF(T78&lt;=$T$75,1,0)))+IF(T78="",0,IF($T$73="",0,IF(T78&lt;=$T$73,1,0)))+IF(T78="",0,IF($T$71="",0,IF(T78&lt;=$T$71,1,0)))+IF(T78="",0,IF($T$69="",0,IF(T78&lt;=$T$69,1,0)))+IF(T78="",0,IF($T$67="",0,IF(T78&lt;=$T$67,1,0)))</f>
        <v>0</v>
      </c>
      <c r="Z78" s="47">
        <f>IF(N78="",0,IF(OR(B78="",E78="",G78="",H78="",I78="",J78="",N79="",K78="",L78=""),1,0))</f>
        <v>0</v>
      </c>
      <c r="AA78" s="47">
        <f t="shared" ref="AA78" si="33">IF(T78="",0,IF(OR(N78="",N79="",Q78="",R78="",T79=""),1,0))</f>
        <v>0</v>
      </c>
      <c r="AB78" s="1" t="str">
        <f t="shared" ref="AB78" si="34">IF(T78="","",IF(AND(T78&gt;=N78,T79&lt;=N79),0,1))</f>
        <v/>
      </c>
    </row>
    <row r="79" spans="2:28" ht="25.5" customHeight="1" x14ac:dyDescent="0.15">
      <c r="B79" s="137"/>
      <c r="C79" s="138"/>
      <c r="D79" s="88"/>
      <c r="E79" s="134"/>
      <c r="F79" s="134"/>
      <c r="G79" s="87"/>
      <c r="H79" s="180"/>
      <c r="I79" s="97"/>
      <c r="J79" s="130"/>
      <c r="K79" s="175"/>
      <c r="L79" s="177"/>
      <c r="M79" s="8" t="s">
        <v>16</v>
      </c>
      <c r="N79" s="51"/>
      <c r="O79" s="129"/>
      <c r="P79" s="123"/>
      <c r="Q79" s="126"/>
      <c r="R79" s="125"/>
      <c r="S79" s="9" t="s">
        <v>16</v>
      </c>
      <c r="T79" s="51"/>
      <c r="U79" s="129"/>
      <c r="V79" s="121"/>
      <c r="X79" s="47">
        <f>IF(N78="",0,IF($N$50="",0,IF(N78&lt;=$N$50,1,0)))+IF(N78="",0,IF($N$48="",0,IF(N78&lt;=$N$48,1,0)))+IF(N78="",0,IF($N$46="",0,IF(N78&lt;=$N$46,1,0)))+IF(N78="",0,IF($N$44="",0,IF(N78&lt;=$N$44,1,0)))+IF(N78="",0,IF($N$42="",0,IF(N78&lt;=$N$42,1,0)))+IF(N78="",0,IF($N$40="",0,IF(N78&lt;=$N$40,1,0)))+IF(N78="",0,IF($N$38="",0,IF(N78&lt;=$N$38,1,0)))+IF(N78="",0,IF($N$36="",0,IF(N78&lt;=$N$36,1,0)))+IF(N78="",0,IF($N$34="",0,IF(N78&lt;=$N$34,1,0)))+IF(N78="",0,IF($N$32="",0,IF(N78&lt;=$N$32,1,0)))+IF(N78="",0,IF($N$30="",0,IF(N78&lt;=$N$30,1,0)))+IF(N78="",0,IF($N$28="",0,IF(N78&lt;=$N$28,1,0)))+IF(N78="",0,IF($N$26="",0,IF(N78&lt;=$N$26,1,0)))</f>
        <v>0</v>
      </c>
      <c r="Y79" s="47">
        <f>IF(T78="",0,IF($T$50="",0,IF(T78&lt;=$T$50,1,0)))+IF(T78="",0,IF($T$48="",0,IF(T78&lt;=$T$48,1,0)))+IF(T78="",0,IF($T$46="",0,IF(T78&lt;=$T$46,1,0)))+IF(T78="",0,IF($T$44="",0,IF(T78&lt;=$T$44,1,0)))+IF(T78="",0,IF($T$42="",0,IF(T78&lt;=$T$42,1,0)))+IF(T78="",0,IF($T$40="",0,IF(T78&lt;=$T$40,1,0)))+IF(T78="",0,IF($T$38="",0,IF(T78&lt;=$T$38,1,0)))+IF(T78="",0,IF($T$36="",0,IF(T78&lt;=$T$36,1,0)))+IF(T78="",0,IF($T$34="",0,IF(T78&lt;=$T$34,1,0)))+IF(T78="",0,IF($T$32="",0,IF(T78&lt;=$T$32,1,0)))+IF(T78="",0,IF($T$30="",0,IF(T78&lt;=$T$30,1,0)))+IF(T78="",0,IF($T$28="",0,IF(T78&lt;=$T$28,1,0)))+IF(T78="",0,IF($T$26="",0,IF(T78&lt;=$T$26,1,0)))</f>
        <v>0</v>
      </c>
      <c r="Z79" s="47"/>
      <c r="AA79" s="47"/>
    </row>
    <row r="80" spans="2:28" ht="25.5" customHeight="1" x14ac:dyDescent="0.15">
      <c r="B80" s="100"/>
      <c r="C80" s="101"/>
      <c r="D80" s="88"/>
      <c r="E80" s="133"/>
      <c r="F80" s="133"/>
      <c r="G80" s="86"/>
      <c r="H80" s="180"/>
      <c r="I80" s="96"/>
      <c r="J80" s="130"/>
      <c r="K80" s="174"/>
      <c r="L80" s="176"/>
      <c r="M80" s="6"/>
      <c r="N80" s="50"/>
      <c r="O80" s="128">
        <f>ROUNDDOWN((N81-N80+1)/365,0)</f>
        <v>0</v>
      </c>
      <c r="P80" s="122">
        <f>ROUND((N81-N80+1)/30.4167,0)-O80*12</f>
        <v>0</v>
      </c>
      <c r="Q80" s="126"/>
      <c r="R80" s="124"/>
      <c r="S80" s="7"/>
      <c r="T80" s="50"/>
      <c r="U80" s="128">
        <f>ROUNDDOWN((T81-T80+1)/365,0)</f>
        <v>0</v>
      </c>
      <c r="V80" s="120">
        <f>ROUND((T81-T80+1)/30.4167,0)-U80*12</f>
        <v>0</v>
      </c>
      <c r="X80" s="47">
        <f>IF(N80="",0,IF($N$79="",0,IF(N80&lt;=$N$79,1,0)))+IF(N80="",0,IF($N$77="",0,IF(N80&lt;=$N$77,1,0)))+IF(N80="",0,IF($N$75="",0,IF(N80&lt;=$N$75,1,0)))+IF(N80="",0,IF($N$73="",0,IF(N80&lt;=$N$73,1,0)))+IF(N80="",0,IF($N$71="",0,IF(N80&lt;=$N$71,1,0)))+IF(N80="",0,IF($N$69="",0,IF(N80&lt;=$N$69,1,0)))+IF(N80="",0,IF($N$67="",0,IF(N80&lt;=$N$67,1,0)))</f>
        <v>0</v>
      </c>
      <c r="Y80" s="47">
        <f>IF(T80="",0,IF($T$79="",0,IF(T80&lt;=$T$79,1,0)))+IF(T80="",0,IF($T$77="",0,IF(T80&lt;=$T$77,1,0)))+IF(T80="",0,IF($T$75="",0,IF(T80&lt;=$T$75,1,0)))+IF(T80="",0,IF($T$73="",0,IF(T80&lt;=$T$73,1,0)))+IF(T80="",0,IF($T$71="",0,IF(T80&lt;=$T$71,1,0)))+IF(T80="",0,IF($T$69="",0,IF(T80&lt;=$T$69,1,0)))+IF(T80="",0,IF($T$67="",0,IF(T80&lt;=$T$67,1,0)))</f>
        <v>0</v>
      </c>
      <c r="Z80" s="47">
        <f>IF(N80="",0,IF(OR(B80="",E80="",G80="",H80="",I80="",J80="",N81="",K80="",L80=""),1,0))</f>
        <v>0</v>
      </c>
      <c r="AA80" s="47">
        <f t="shared" ref="AA80" si="35">IF(T80="",0,IF(OR(N80="",N81="",Q80="",R80="",T81=""),1,0))</f>
        <v>0</v>
      </c>
      <c r="AB80" s="1" t="str">
        <f t="shared" ref="AB80" si="36">IF(T80="","",IF(AND(T80&gt;=N80,T81&lt;=N81),0,1))</f>
        <v/>
      </c>
    </row>
    <row r="81" spans="2:28" ht="25.5" customHeight="1" x14ac:dyDescent="0.15">
      <c r="B81" s="102"/>
      <c r="C81" s="103"/>
      <c r="D81" s="88"/>
      <c r="E81" s="134"/>
      <c r="F81" s="134"/>
      <c r="G81" s="87"/>
      <c r="H81" s="180"/>
      <c r="I81" s="97"/>
      <c r="J81" s="130"/>
      <c r="K81" s="175"/>
      <c r="L81" s="177"/>
      <c r="M81" s="8" t="s">
        <v>16</v>
      </c>
      <c r="N81" s="51"/>
      <c r="O81" s="129"/>
      <c r="P81" s="123"/>
      <c r="Q81" s="126"/>
      <c r="R81" s="125"/>
      <c r="S81" s="9" t="s">
        <v>16</v>
      </c>
      <c r="T81" s="51"/>
      <c r="U81" s="129"/>
      <c r="V81" s="121"/>
      <c r="X81" s="47">
        <f>IF(N80="",0,IF($N$50="",0,IF(N80&lt;=$N$50,1,0)))+IF(N80="",0,IF($N$48="",0,IF(N80&lt;=$N$48,1,0)))+IF(N80="",0,IF($N$46="",0,IF(N80&lt;=$N$46,1,0)))+IF(N80="",0,IF($N$44="",0,IF(N80&lt;=$N$44,1,0)))+IF(N80="",0,IF($N$42="",0,IF(N80&lt;=$N$42,1,0)))+IF(N80="",0,IF($N$40="",0,IF(N80&lt;=$N$40,1,0)))+IF(N80="",0,IF($N$38="",0,IF(N80&lt;=$N$38,1,0)))+IF(N80="",0,IF($N$36="",0,IF(N80&lt;=$N$36,1,0)))+IF(N80="",0,IF($N$34="",0,IF(N80&lt;=$N$34,1,0)))+IF(N80="",0,IF($N$32="",0,IF(N80&lt;=$N$32,1,0)))+IF(N80="",0,IF($N$30="",0,IF(N80&lt;=$N$30,1,0)))+IF(N80="",0,IF($N$28="",0,IF(N80&lt;=$N$28,1,0)))+IF(N80="",0,IF($N$26="",0,IF(N80&lt;=$N$26,1,0)))</f>
        <v>0</v>
      </c>
      <c r="Y81" s="47">
        <f>IF(T80="",0,IF($T$50="",0,IF(T80&lt;=$T$50,1,0)))+IF(T80="",0,IF($T$48="",0,IF(T80&lt;=$T$48,1,0)))+IF(T80="",0,IF($T$46="",0,IF(T80&lt;=$T$46,1,0)))+IF(T80="",0,IF($T$44="",0,IF(T80&lt;=$T$44,1,0)))+IF(T80="",0,IF($T$42="",0,IF(T80&lt;=$T$42,1,0)))+IF(T80="",0,IF($T$40="",0,IF(T80&lt;=$T$40,1,0)))+IF(T80="",0,IF($T$38="",0,IF(T80&lt;=$T$38,1,0)))+IF(T80="",0,IF($T$36="",0,IF(T80&lt;=$T$36,1,0)))+IF(T80="",0,IF($T$34="",0,IF(T80&lt;=$T$34,1,0)))+IF(T80="",0,IF($T$32="",0,IF(T80&lt;=$T$32,1,0)))+IF(T80="",0,IF($T$30="",0,IF(T80&lt;=$T$30,1,0)))+IF(T80="",0,IF($T$28="",0,IF(T80&lt;=$T$28,1,0)))+IF(T80="",0,IF($T$26="",0,IF(T80&lt;=$T$26,1,0)))</f>
        <v>0</v>
      </c>
      <c r="Z81" s="47"/>
      <c r="AA81" s="47"/>
    </row>
    <row r="82" spans="2:28" ht="25.5" customHeight="1" x14ac:dyDescent="0.15">
      <c r="B82" s="100"/>
      <c r="C82" s="101"/>
      <c r="D82" s="143"/>
      <c r="E82" s="133"/>
      <c r="F82" s="133"/>
      <c r="G82" s="86"/>
      <c r="H82" s="131"/>
      <c r="I82" s="96"/>
      <c r="J82" s="150"/>
      <c r="K82" s="174"/>
      <c r="L82" s="176"/>
      <c r="M82" s="6"/>
      <c r="N82" s="50"/>
      <c r="O82" s="128">
        <f>ROUNDDOWN((N83-N82+1)/365,0)</f>
        <v>0</v>
      </c>
      <c r="P82" s="122">
        <f>ROUND((N83-N82+1)/30.4167,0)-O82*12</f>
        <v>0</v>
      </c>
      <c r="Q82" s="126"/>
      <c r="R82" s="124"/>
      <c r="S82" s="7"/>
      <c r="T82" s="50"/>
      <c r="U82" s="128">
        <f>ROUNDDOWN((T83-T82+1)/365,0)</f>
        <v>0</v>
      </c>
      <c r="V82" s="120">
        <f>ROUND((T83-T82+1)/30.4167,0)-U82*12</f>
        <v>0</v>
      </c>
      <c r="X82" s="47">
        <f>IF(N82="",0,IF($N$81="",0,IF(N82&lt;=$N$81,1,0)))+IF(N82="",0,IF($N$79="",0,IF(N82&lt;=$N$79,1,0)))+IF(N82="",0,IF($N$77="",0,IF(N82&lt;=$N$77,1,0)))+IF(N82="",0,IF($N$75="",0,IF(N82&lt;=$N$75,1,0)))+IF(N82="",0,IF($N$73="",0,IF(N82&lt;=$N$73,1,0)))+IF(N82="",0,IF($N$71="",0,IF(N82&lt;=$N$71,1,0)))+IF(N82="",0,IF($N$69="",0,IF(N82&lt;=$N$69,1,0)))+IF(N82="",0,IF($N$67="",0,IF(N82&lt;=$N$67,1,0)))</f>
        <v>0</v>
      </c>
      <c r="Y82" s="47">
        <f>IF(T82="",0,IF($T$81="",0,IF(T82&lt;=$T$81,1,0)))+IF(T82="",0,IF($T$79="",0,IF(T82&lt;=$T$79,1,0)))+IF(T82="",0,IF($T$77="",0,IF(T82&lt;=$T$77,1,0)))+IF(T82="",0,IF($T$75="",0,IF(T82&lt;=$T$75,1,0)))+IF(T82="",0,IF($T$73="",0,IF(T82&lt;=$T$73,1,0)))+IF(T82="",0,IF($T$71="",0,IF(T82&lt;=$T$71,1,0)))+IF(T82="",0,IF($T$69="",0,IF(T82&lt;=$T$69,1,0)))+IF(T82="",0,IF($T$67="",0,IF(T82&lt;=$T$67,1,0)))</f>
        <v>0</v>
      </c>
      <c r="Z82" s="47">
        <f>IF(N82="",0,IF(OR(B82="",E82="",G82="",H82="",I82="",J82="",N83="",K82="",L82=""),1,0))</f>
        <v>0</v>
      </c>
      <c r="AA82" s="47">
        <f t="shared" ref="AA82" si="37">IF(T82="",0,IF(OR(N82="",N83="",Q82="",R82="",T83=""),1,0))</f>
        <v>0</v>
      </c>
      <c r="AB82" s="1" t="str">
        <f t="shared" ref="AB82" si="38">IF(T82="","",IF(AND(T82&gt;=N82,T83&lt;=N83),0,1))</f>
        <v/>
      </c>
    </row>
    <row r="83" spans="2:28" ht="25.5" customHeight="1" x14ac:dyDescent="0.15">
      <c r="B83" s="102"/>
      <c r="C83" s="103"/>
      <c r="D83" s="147"/>
      <c r="E83" s="134"/>
      <c r="F83" s="134"/>
      <c r="G83" s="87"/>
      <c r="H83" s="132"/>
      <c r="I83" s="97"/>
      <c r="J83" s="151"/>
      <c r="K83" s="175"/>
      <c r="L83" s="177"/>
      <c r="M83" s="8" t="s">
        <v>16</v>
      </c>
      <c r="N83" s="51"/>
      <c r="O83" s="129"/>
      <c r="P83" s="123"/>
      <c r="Q83" s="126"/>
      <c r="R83" s="125"/>
      <c r="S83" s="9" t="s">
        <v>16</v>
      </c>
      <c r="T83" s="51"/>
      <c r="U83" s="129"/>
      <c r="V83" s="121"/>
      <c r="X83" s="47">
        <f>IF(N82="",0,IF($N$50="",0,IF(N82&lt;=$N$50,1,0)))+IF(N82="",0,IF($N$48="",0,IF(N82&lt;=$N$48,1,0)))+IF(N82="",0,IF($N$46="",0,IF(N82&lt;=$N$46,1,0)))+IF(N82="",0,IF($N$44="",0,IF(N82&lt;=$N$44,1,0)))+IF(N82="",0,IF($N$42="",0,IF(N82&lt;=$N$42,1,0)))+IF(N82="",0,IF($N$40="",0,IF(N82&lt;=$N$40,1,0)))+IF(N82="",0,IF($N$38="",0,IF(N82&lt;=$N$38,1,0)))+IF(N82="",0,IF($N$36="",0,IF(N82&lt;=$N$36,1,0)))+IF(N82="",0,IF($N$34="",0,IF(N82&lt;=$N$34,1,0)))+IF(N82="",0,IF($N$32="",0,IF(N82&lt;=$N$32,1,0)))+IF(N82="",0,IF($N$30="",0,IF(N82&lt;=$N$30,1,0)))+IF(N82="",0,IF($N$28="",0,IF(N82&lt;=$N$28,1,0)))+IF(N82="",0,IF($N$26="",0,IF(N82&lt;=$N$26,1,0)))</f>
        <v>0</v>
      </c>
      <c r="Y83" s="47">
        <f>IF(T82="",0,IF($T$50="",0,IF(T82&lt;=$T$50,1,0)))+IF(T82="",0,IF($T$48="",0,IF(T82&lt;=$T$48,1,0)))+IF(T82="",0,IF($T$46="",0,IF(T82&lt;=$T$46,1,0)))+IF(T82="",0,IF($T$44="",0,IF(T82&lt;=$T$44,1,0)))+IF(T82="",0,IF($T$42="",0,IF(T82&lt;=$T$42,1,0)))+IF(T82="",0,IF($T$40="",0,IF(T82&lt;=$T$40,1,0)))+IF(T82="",0,IF($T$38="",0,IF(T82&lt;=$T$38,1,0)))+IF(T82="",0,IF($T$36="",0,IF(T82&lt;=$T$36,1,0)))+IF(T82="",0,IF($T$34="",0,IF(T82&lt;=$T$34,1,0)))+IF(T82="",0,IF($T$32="",0,IF(T82&lt;=$T$32,1,0)))+IF(T82="",0,IF($T$30="",0,IF(T82&lt;=$T$30,1,0)))+IF(T82="",0,IF($T$28="",0,IF(T82&lt;=$T$28,1,0)))+IF(T82="",0,IF($T$26="",0,IF(T82&lt;=$T$26,1,0)))</f>
        <v>0</v>
      </c>
      <c r="Z83" s="47"/>
      <c r="AA83" s="47"/>
    </row>
    <row r="84" spans="2:28" ht="25.5" customHeight="1" x14ac:dyDescent="0.15">
      <c r="B84" s="100"/>
      <c r="C84" s="101"/>
      <c r="D84" s="143"/>
      <c r="E84" s="133"/>
      <c r="F84" s="133"/>
      <c r="G84" s="86"/>
      <c r="H84" s="131"/>
      <c r="I84" s="96"/>
      <c r="J84" s="150"/>
      <c r="K84" s="174"/>
      <c r="L84" s="176"/>
      <c r="M84" s="6"/>
      <c r="N84" s="50"/>
      <c r="O84" s="128">
        <f>ROUNDDOWN((N85-N84+1)/365,0)</f>
        <v>0</v>
      </c>
      <c r="P84" s="122">
        <f>ROUND((N85-N84+1)/30.4167,0)-O84*12</f>
        <v>0</v>
      </c>
      <c r="Q84" s="126"/>
      <c r="R84" s="124"/>
      <c r="S84" s="7"/>
      <c r="T84" s="50"/>
      <c r="U84" s="128">
        <f>ROUNDDOWN((T85-T84+1)/365,0)</f>
        <v>0</v>
      </c>
      <c r="V84" s="120">
        <f>ROUND((T85-T84+1)/30.4167,0)-U84*12</f>
        <v>0</v>
      </c>
      <c r="X84" s="47">
        <f>IF(N84="",0,IF($N$83="",0,IF(N84&lt;=$N$83,1,0)))+IF(N84="",0,IF($N$81="",0,IF(N84&lt;=$N$81,1,0)))+IF(N84="",0,IF($N$79="",0,IF(N84&lt;=$N$79,1,0)))+IF(N84="",0,IF($N$77="",0,IF(N84&lt;=$N$77,1,0)))+IF(N84="",0,IF($N$75="",0,IF(N84&lt;=$N$75,1,0)))+IF(N84="",0,IF($N$73="",0,IF(N84&lt;=$N$73,1,0)))+IF(N84="",0,IF($N$71="",0,IF(N84&lt;=$N$71,1,0)))+IF(N84="",0,IF($N$69="",0,IF(N84&lt;=$N$69,1,0)))+IF(N84="",0,IF($N$67="",0,IF(N84&lt;=$N$67,1,0)))</f>
        <v>0</v>
      </c>
      <c r="Y84" s="47">
        <f>IF(T84="",0,IF($T$83="",0,IF(T84&lt;=$T$83,1,0)))+IF(T84="",0,IF($T$81="",0,IF(T84&lt;=$T$81,1,0)))+IF(T84="",0,IF($T$79="",0,IF(T84&lt;=$T$79,1,0)))+IF(T84="",0,IF($T$77="",0,IF(T84&lt;=$T$77,1,0)))+IF(T84="",0,IF($T$75="",0,IF(T84&lt;=$T$75,1,0)))+IF(T84="",0,IF($T$73="",0,IF(T84&lt;=$T$73,1,0)))+IF(T84="",0,IF($T$71="",0,IF(T84&lt;=$T$71,1,0)))+IF(T84="",0,IF($T$69="",0,IF(T84&lt;=$T$69,1,0)))+IF(T84="",0,IF($T$67="",0,IF(T84&lt;=$T$67,1,0)))</f>
        <v>0</v>
      </c>
      <c r="Z84" s="47">
        <f>IF(N84="",0,IF(OR(B84="",E84="",G84="",H84="",I84="",J84="",N85="",K84="",L84=""),1,0))</f>
        <v>0</v>
      </c>
      <c r="AA84" s="47">
        <f t="shared" ref="AA84" si="39">IF(T84="",0,IF(OR(N84="",N85="",Q84="",R84="",T85=""),1,0))</f>
        <v>0</v>
      </c>
      <c r="AB84" s="1" t="str">
        <f t="shared" ref="AB84" si="40">IF(T84="","",IF(AND(T84&gt;=N84,T85&lt;=N85),0,1))</f>
        <v/>
      </c>
    </row>
    <row r="85" spans="2:28" ht="25.5" customHeight="1" x14ac:dyDescent="0.15">
      <c r="B85" s="102"/>
      <c r="C85" s="103"/>
      <c r="D85" s="147"/>
      <c r="E85" s="134"/>
      <c r="F85" s="134"/>
      <c r="G85" s="87"/>
      <c r="H85" s="132"/>
      <c r="I85" s="97"/>
      <c r="J85" s="151"/>
      <c r="K85" s="175"/>
      <c r="L85" s="177"/>
      <c r="M85" s="8" t="s">
        <v>16</v>
      </c>
      <c r="N85" s="51"/>
      <c r="O85" s="129"/>
      <c r="P85" s="123"/>
      <c r="Q85" s="126"/>
      <c r="R85" s="125"/>
      <c r="S85" s="9" t="s">
        <v>16</v>
      </c>
      <c r="T85" s="51"/>
      <c r="U85" s="129"/>
      <c r="V85" s="121"/>
      <c r="X85" s="47">
        <f>IF(N84="",0,IF($N$50="",0,IF(N84&lt;=$N$50,1,0)))+IF(N84="",0,IF($N$48="",0,IF(N84&lt;=$N$48,1,0)))+IF(N84="",0,IF($N$46="",0,IF(N84&lt;=$N$46,1,0)))+IF(N84="",0,IF($N$44="",0,IF(N84&lt;=$N$44,1,0)))+IF(N84="",0,IF($N$42="",0,IF(N84&lt;=$N$42,1,0)))+IF(N84="",0,IF($N$40="",0,IF(N84&lt;=$N$40,1,0)))+IF(N84="",0,IF($N$38="",0,IF(N84&lt;=$N$38,1,0)))+IF(N84="",0,IF($N$36="",0,IF(N84&lt;=$N$36,1,0)))+IF(N84="",0,IF($N$34="",0,IF(N84&lt;=$N$34,1,0)))+IF(N84="",0,IF($N$32="",0,IF(N84&lt;=$N$32,1,0)))+IF(N84="",0,IF($N$30="",0,IF(N84&lt;=$N$30,1,0)))+IF(N84="",0,IF($N$28="",0,IF(N84&lt;=$N$28,1,0)))+IF(N84="",0,IF($N$26="",0,IF(N84&lt;=$N$26,1,0)))</f>
        <v>0</v>
      </c>
      <c r="Y85" s="47">
        <f>IF(T84="",0,IF($T$50="",0,IF(T84&lt;=$T$50,1,0)))+IF(T84="",0,IF($T$48="",0,IF(T84&lt;=$T$48,1,0)))+IF(T84="",0,IF($T$46="",0,IF(T84&lt;=$T$46,1,0)))+IF(T84="",0,IF($T$44="",0,IF(T84&lt;=$T$44,1,0)))+IF(T84="",0,IF($T$42="",0,IF(T84&lt;=$T$42,1,0)))+IF(T84="",0,IF($T$40="",0,IF(T84&lt;=$T$40,1,0)))+IF(T84="",0,IF($T$38="",0,IF(T84&lt;=$T$38,1,0)))+IF(T84="",0,IF($T$36="",0,IF(T84&lt;=$T$36,1,0)))+IF(T84="",0,IF($T$34="",0,IF(T84&lt;=$T$34,1,0)))+IF(T84="",0,IF($T$32="",0,IF(T84&lt;=$T$32,1,0)))+IF(T84="",0,IF($T$30="",0,IF(T84&lt;=$T$30,1,0)))+IF(T84="",0,IF($T$28="",0,IF(T84&lt;=$T$28,1,0)))+IF(T84="",0,IF($T$26="",0,IF(T84&lt;=$T$26,1,0)))</f>
        <v>0</v>
      </c>
      <c r="Z85" s="47"/>
      <c r="AA85" s="47"/>
    </row>
    <row r="86" spans="2:28" ht="25.5" customHeight="1" x14ac:dyDescent="0.15">
      <c r="B86" s="139"/>
      <c r="C86" s="140"/>
      <c r="D86" s="143"/>
      <c r="E86" s="133"/>
      <c r="F86" s="133"/>
      <c r="G86" s="86"/>
      <c r="H86" s="131"/>
      <c r="I86" s="96"/>
      <c r="J86" s="150"/>
      <c r="K86" s="174"/>
      <c r="L86" s="176"/>
      <c r="M86" s="6"/>
      <c r="N86" s="50"/>
      <c r="O86" s="128">
        <f>ROUNDDOWN((N87-N86+1)/365,0)</f>
        <v>0</v>
      </c>
      <c r="P86" s="122">
        <f>ROUND((N87-N86+1)/30.4167,0)-O86*12</f>
        <v>0</v>
      </c>
      <c r="Q86" s="126"/>
      <c r="R86" s="124"/>
      <c r="S86" s="7"/>
      <c r="T86" s="50"/>
      <c r="U86" s="128">
        <f>ROUNDDOWN((T87-T86+1)/365,0)</f>
        <v>0</v>
      </c>
      <c r="V86" s="120">
        <f>ROUND((T87-T86+1)/30.4167,0)-U86*12</f>
        <v>0</v>
      </c>
      <c r="X86" s="47">
        <f>IF(N86="",0,IF($N$85="",0,IF(N86&lt;=$N$85,1,0)))+IF(N86="",0,IF($N$83="",0,IF(N86&lt;=$N$83,1,0)))+IF(N86="",0,IF($N$81="",0,IF(N86&lt;=$N$81,1,0)))+IF(N86="",0,IF($N$79="",0,IF(N86&lt;=$N$79,1,0)))+IF(N86="",0,IF($N$77="",0,IF(N86&lt;=$N$77,1,0)))+IF(N86="",0,IF($N$75="",0,IF(N86&lt;=$N$75,1,0)))+IF(N86="",0,IF($N$73="",0,IF(N86&lt;=$N$73,1,0)))+IF(N86="",0,IF($N$71="",0,IF(N86&lt;=$N$71,1,0)))+IF(N86="",0,IF($N$69="",0,IF(N86&lt;=$N$69,1,0)))+IF(N86="",0,IF($N$67="",0,IF(N86&lt;=$N$67,1,0)))</f>
        <v>0</v>
      </c>
      <c r="Y86" s="47">
        <f>IF(T86="",0,IF($T$85="",0,IF(T86&lt;=$T$85,1,0)))+IF(T86="",0,IF($T$83="",0,IF(T86&lt;=$T$83,1,0)))+IF(T86="",0,IF($T$81="",0,IF(T86&lt;=$T$81,1,0)))+IF(T86="",0,IF($T$79="",0,IF(T86&lt;=$T$79,1,0)))+IF(T86="",0,IF($T$77="",0,IF(T86&lt;=$T$77,1,0)))+IF(T86="",0,IF($T$75="",0,IF(T86&lt;=$T$75,1,0)))+IF(T86="",0,IF($T$73="",0,IF(T86&lt;=$T$73,1,0)))+IF(T86="",0,IF($T$71="",0,IF(T86&lt;=$T$71,1,0)))+IF(T86="",0,IF($T$69="",0,IF(T86&lt;=$T$69,1,0)))+IF(T86="",0,IF($T$67="",0,IF(T86&lt;=$T$67,1,0)))</f>
        <v>0</v>
      </c>
      <c r="Z86" s="47">
        <f>IF(N86="",0,IF(OR(B86="",E86="",G86="",H86="",I86="",J86="",N87="",K86="",L86=""),1,0))</f>
        <v>0</v>
      </c>
      <c r="AA86" s="47">
        <f t="shared" ref="AA86" si="41">IF(T86="",0,IF(OR(N86="",N87="",Q86="",R86="",T87=""),1,0))</f>
        <v>0</v>
      </c>
      <c r="AB86" s="1" t="str">
        <f t="shared" ref="AB86" si="42">IF(T86="","",IF(AND(T86&gt;=N86,T87&lt;=N87),0,1))</f>
        <v/>
      </c>
    </row>
    <row r="87" spans="2:28" ht="25.5" customHeight="1" x14ac:dyDescent="0.15">
      <c r="B87" s="141"/>
      <c r="C87" s="142"/>
      <c r="D87" s="147"/>
      <c r="E87" s="134"/>
      <c r="F87" s="134"/>
      <c r="G87" s="87"/>
      <c r="H87" s="132"/>
      <c r="I87" s="97"/>
      <c r="J87" s="151"/>
      <c r="K87" s="175"/>
      <c r="L87" s="177"/>
      <c r="M87" s="8" t="s">
        <v>16</v>
      </c>
      <c r="N87" s="51"/>
      <c r="O87" s="129"/>
      <c r="P87" s="123"/>
      <c r="Q87" s="126"/>
      <c r="R87" s="125"/>
      <c r="S87" s="9" t="s">
        <v>16</v>
      </c>
      <c r="T87" s="51"/>
      <c r="U87" s="129"/>
      <c r="V87" s="121"/>
      <c r="X87" s="47">
        <f>IF(N86="",0,IF($N$50="",0,IF(N86&lt;=$N$50,1,0)))+IF(N86="",0,IF($N$48="",0,IF(N86&lt;=$N$48,1,0)))+IF(N86="",0,IF($N$46="",0,IF(N86&lt;=$N$46,1,0)))+IF(N86="",0,IF($N$44="",0,IF(N86&lt;=$N$44,1,0)))+IF(N86="",0,IF($N$42="",0,IF(N86&lt;=$N$42,1,0)))+IF(N86="",0,IF($N$40="",0,IF(N86&lt;=$N$40,1,0)))+IF(N86="",0,IF($N$38="",0,IF(N86&lt;=$N$38,1,0)))+IF(N86="",0,IF($N$36="",0,IF(N86&lt;=$N$36,1,0)))+IF(N86="",0,IF($N$34="",0,IF(N86&lt;=$N$34,1,0)))+IF(N86="",0,IF($N$32="",0,IF(N86&lt;=$N$32,1,0)))+IF(N86="",0,IF($N$30="",0,IF(N86&lt;=$N$30,1,0)))+IF(N86="",0,IF($N$28="",0,IF(N86&lt;=$N$28,1,0)))+IF(N86="",0,IF($N$26="",0,IF(N86&lt;=$N$26,1,0)))</f>
        <v>0</v>
      </c>
      <c r="Y87" s="47">
        <f>IF(T86="",0,IF($T$50="",0,IF(T86&lt;=$T$50,1,0)))+IF(T86="",0,IF($T$48="",0,IF(T86&lt;=$T$48,1,0)))+IF(T86="",0,IF($T$46="",0,IF(T86&lt;=$T$46,1,0)))+IF(T86="",0,IF($T$44="",0,IF(T86&lt;=$T$44,1,0)))+IF(T86="",0,IF($T$42="",0,IF(T86&lt;=$T$42,1,0)))+IF(T86="",0,IF($T$40="",0,IF(T86&lt;=$T$40,1,0)))+IF(T86="",0,IF($T$38="",0,IF(T86&lt;=$T$38,1,0)))+IF(T86="",0,IF($T$36="",0,IF(T86&lt;=$T$36,1,0)))+IF(T86="",0,IF($T$34="",0,IF(T86&lt;=$T$34,1,0)))+IF(T86="",0,IF($T$32="",0,IF(T86&lt;=$T$32,1,0)))+IF(T86="",0,IF($T$30="",0,IF(T86&lt;=$T$30,1,0)))+IF(T86="",0,IF($T$28="",0,IF(T86&lt;=$T$28,1,0)))+IF(T86="",0,IF($T$26="",0,IF(T86&lt;=$T$26,1,0)))</f>
        <v>0</v>
      </c>
      <c r="Z87" s="47"/>
      <c r="AA87" s="47"/>
    </row>
    <row r="88" spans="2:28" ht="25.5" customHeight="1" x14ac:dyDescent="0.15">
      <c r="B88" s="100"/>
      <c r="C88" s="101"/>
      <c r="D88" s="143"/>
      <c r="E88" s="133"/>
      <c r="F88" s="133"/>
      <c r="G88" s="86"/>
      <c r="H88" s="131"/>
      <c r="I88" s="96"/>
      <c r="J88" s="150"/>
      <c r="K88" s="174"/>
      <c r="L88" s="176"/>
      <c r="M88" s="6"/>
      <c r="N88" s="50"/>
      <c r="O88" s="128">
        <f>ROUNDDOWN((N89-N88+1)/365,0)</f>
        <v>0</v>
      </c>
      <c r="P88" s="122">
        <f>ROUND((N89-N88+1)/30.4167,0)-O88*12</f>
        <v>0</v>
      </c>
      <c r="Q88" s="126"/>
      <c r="R88" s="124"/>
      <c r="S88" s="7"/>
      <c r="T88" s="50"/>
      <c r="U88" s="128">
        <f>ROUNDDOWN((T89-T88+1)/365,0)</f>
        <v>0</v>
      </c>
      <c r="V88" s="120">
        <f>ROUND((T89-T88+1)/30.4167,0)-U88*12</f>
        <v>0</v>
      </c>
      <c r="X88" s="47">
        <f>IF(N88="",0,IF($N$87="",0,IF(N88&lt;=$N$87,1,0)))+IF(N88="",0,IF($N$85="",0,IF(N88&lt;=$N$85,1,0)))+IF(N88="",0,IF($N$83="",0,IF(N88&lt;=$N$83,1,0)))+IF(N88="",0,IF($N$81="",0,IF(N88&lt;=$N$81,1,0)))+IF(N88="",0,IF($N$79="",0,IF(N88&lt;=$N$79,1,0)))+IF(N88="",0,IF($N$77="",0,IF(N88&lt;=$N$77,1,0)))+IF(N88="",0,IF($N$75="",0,IF(N88&lt;=$N$75,1,0)))+IF(N88="",0,IF($N$73="",0,IF(N88&lt;=$N$73,1,0)))+IF(N88="",0,IF($N$71="",0,IF(N88&lt;=$N$71,1,0)))+IF(N88="",0,IF($N$69="",0,IF(N88&lt;=$N$69,1,0)))+IF(N88="",0,IF($N$67="",0,IF(N88&lt;=$N$67,1,0)))</f>
        <v>0</v>
      </c>
      <c r="Y88" s="47">
        <f>IF(T88="",0,IF($T$87="",0,IF(T88&lt;=$T$87,1,0)))+IF(T88="",0,IF($T$85="",0,IF(T88&lt;=$T$85,1,0)))+IF(T88="",0,IF($T$83="",0,IF(T88&lt;=$T$83,1,0)))+IF(T88="",0,IF($T$81="",0,IF(T88&lt;=$T$81,1,0)))+IF(T88="",0,IF($T$79="",0,IF(T88&lt;=$T$79,1,0)))+IF(T88="",0,IF($T$77="",0,IF(T88&lt;=$T$77,1,0)))+IF(T88="",0,IF($T$75="",0,IF(T88&lt;=$T$75,1,0)))+IF(T88="",0,IF($T$73="",0,IF(T88&lt;=$T$73,1,0)))+IF(T88="",0,IF($T$71="",0,IF(T88&lt;=$T$71,1,0)))+IF(T88="",0,IF($T$69="",0,IF(T88&lt;=$T$69,1,0)))+IF(T88="",0,IF($T$67="",0,IF(T88&lt;=$T$67,1,0)))</f>
        <v>0</v>
      </c>
      <c r="Z88" s="47">
        <f>IF(N88="",0,IF(OR(B88="",E88="",G88="",H88="",I88="",J88="",N89="",K88="",L88=""),1,0))</f>
        <v>0</v>
      </c>
      <c r="AA88" s="47">
        <f t="shared" ref="AA88" si="43">IF(T88="",0,IF(OR(N88="",N89="",Q88="",R88="",T89=""),1,0))</f>
        <v>0</v>
      </c>
      <c r="AB88" s="1" t="str">
        <f t="shared" ref="AB88" si="44">IF(T88="","",IF(AND(T88&gt;=N88,T89&lt;=N89),0,1))</f>
        <v/>
      </c>
    </row>
    <row r="89" spans="2:28" ht="25.5" customHeight="1" x14ac:dyDescent="0.15">
      <c r="B89" s="102"/>
      <c r="C89" s="103"/>
      <c r="D89" s="147"/>
      <c r="E89" s="134"/>
      <c r="F89" s="134"/>
      <c r="G89" s="87"/>
      <c r="H89" s="132"/>
      <c r="I89" s="97"/>
      <c r="J89" s="151"/>
      <c r="K89" s="175"/>
      <c r="L89" s="177"/>
      <c r="M89" s="8" t="s">
        <v>16</v>
      </c>
      <c r="N89" s="51"/>
      <c r="O89" s="129"/>
      <c r="P89" s="123"/>
      <c r="Q89" s="126"/>
      <c r="R89" s="125"/>
      <c r="S89" s="9" t="s">
        <v>16</v>
      </c>
      <c r="T89" s="51"/>
      <c r="U89" s="129"/>
      <c r="V89" s="121"/>
      <c r="X89" s="47">
        <f>IF(N88="",0,IF($N$50="",0,IF(N88&lt;=$N$50,1,0)))+IF(N88="",0,IF($N$48="",0,IF(N88&lt;=$N$48,1,0)))+IF(N88="",0,IF($N$46="",0,IF(N88&lt;=$N$46,1,0)))+IF(N88="",0,IF($N$44="",0,IF(N88&lt;=$N$44,1,0)))+IF(N88="",0,IF($N$42="",0,IF(N88&lt;=$N$42,1,0)))+IF(N88="",0,IF($N$40="",0,IF(N88&lt;=$N$40,1,0)))+IF(N88="",0,IF($N$38="",0,IF(N88&lt;=$N$38,1,0)))+IF(N88="",0,IF($N$36="",0,IF(N88&lt;=$N$36,1,0)))+IF(N88="",0,IF($N$34="",0,IF(N88&lt;=$N$34,1,0)))+IF(N88="",0,IF($N$32="",0,IF(N88&lt;=$N$32,1,0)))+IF(N88="",0,IF($N$30="",0,IF(N88&lt;=$N$30,1,0)))+IF(N88="",0,IF($N$28="",0,IF(N88&lt;=$N$28,1,0)))+IF(N88="",0,IF($N$26="",0,IF(N88&lt;=$N$26,1,0)))</f>
        <v>0</v>
      </c>
      <c r="Y89" s="47">
        <f>IF(T88="",0,IF($T$50="",0,IF(T88&lt;=$T$50,1,0)))+IF(T88="",0,IF($T$48="",0,IF(T88&lt;=$T$48,1,0)))+IF(T88="",0,IF($T$46="",0,IF(T88&lt;=$T$46,1,0)))+IF(T88="",0,IF($T$44="",0,IF(T88&lt;=$T$44,1,0)))+IF(T88="",0,IF($T$42="",0,IF(T88&lt;=$T$42,1,0)))+IF(T88="",0,IF($T$40="",0,IF(T88&lt;=$T$40,1,0)))+IF(T88="",0,IF($T$38="",0,IF(T88&lt;=$T$38,1,0)))+IF(T88="",0,IF($T$36="",0,IF(T88&lt;=$T$36,1,0)))+IF(T88="",0,IF($T$34="",0,IF(T88&lt;=$T$34,1,0)))+IF(T88="",0,IF($T$32="",0,IF(T88&lt;=$T$32,1,0)))+IF(T88="",0,IF($T$30="",0,IF(T88&lt;=$T$30,1,0)))+IF(T88="",0,IF($T$28="",0,IF(T88&lt;=$T$28,1,0)))+IF(T88="",0,IF($T$26="",0,IF(T88&lt;=$T$26,1,0)))</f>
        <v>0</v>
      </c>
      <c r="Z89" s="47"/>
      <c r="AA89" s="47"/>
    </row>
    <row r="90" spans="2:28" ht="25.5" customHeight="1" x14ac:dyDescent="0.15">
      <c r="B90" s="100"/>
      <c r="C90" s="101"/>
      <c r="D90" s="143"/>
      <c r="E90" s="133"/>
      <c r="F90" s="133"/>
      <c r="G90" s="86"/>
      <c r="H90" s="131"/>
      <c r="I90" s="96"/>
      <c r="J90" s="150"/>
      <c r="K90" s="174"/>
      <c r="L90" s="176"/>
      <c r="M90" s="6"/>
      <c r="N90" s="50"/>
      <c r="O90" s="128">
        <f>ROUNDDOWN((N91-N90+1)/365,0)</f>
        <v>0</v>
      </c>
      <c r="P90" s="122">
        <f>ROUND((N91-N90+1)/30.4167,0)-O90*12</f>
        <v>0</v>
      </c>
      <c r="Q90" s="126"/>
      <c r="R90" s="124"/>
      <c r="S90" s="7"/>
      <c r="T90" s="50"/>
      <c r="U90" s="128">
        <f>ROUNDDOWN((T91-T90+1)/365,0)</f>
        <v>0</v>
      </c>
      <c r="V90" s="120">
        <f>ROUND((T91-T90+1)/30.4167,0)-U90*12</f>
        <v>0</v>
      </c>
      <c r="X90" s="47">
        <f>IF(N90="",0,IF($N$89="",0,IF(N90&lt;=$N$89,1,0)))+IF(N90="",0,IF($N$87="",0,IF(N90&lt;=$N$87,1,0)))+IF(N90="",0,IF($N$85="",0,IF(N90&lt;=$N$85,1,0)))+IF(N90="",0,IF($N$83="",0,IF(N90&lt;=$N$83,1,0)))+IF(N90="",0,IF($N$81="",0,IF(N90&lt;=$N$81,1,0)))+IF(N90="",0,IF($N$79="",0,IF(N90&lt;=$N$79,1,0)))+IF(N90="",0,IF($N$77="",0,IF(N90&lt;=$N$77,1,0)))+IF(N90="",0,IF($N$75="",0,IF(N90&lt;=$N$75,1,0)))+IF(N90="",0,IF($N$73="",0,IF(N90&lt;=$N$73,1,0)))+IF(N90="",0,IF($N$71="",0,IF(N90&lt;=$N$71,1,0)))+IF(N90="",0,IF($N$69="",0,IF(N90&lt;=$N$69,1,0)))+IF(N90="",0,IF($N$67="",0,IF(N90&lt;=$N$67,1,0)))</f>
        <v>0</v>
      </c>
      <c r="Y90" s="47">
        <f>IF(T90="",0,IF($T$89="",0,IF(T90&lt;=$T$89,1,0)))+IF(T90="",0,IF($T$87="",0,IF(T90&lt;=$T$87,1,0)))+IF(T90="",0,IF($T$85="",0,IF(T90&lt;=$T$85,1,0)))+IF(T90="",0,IF($T$83="",0,IF(T90&lt;=$T$83,1,0)))+IF(T90="",0,IF($T$81="",0,IF(T90&lt;=$T$81,1,0)))+IF(T90="",0,IF($T$79="",0,IF(T90&lt;=$T$79,1,0)))+IF(T90="",0,IF($T$77="",0,IF(T90&lt;=$T$77,1,0)))+IF(T90="",0,IF($T$75="",0,IF(T90&lt;=$T$75,1,0)))+IF(T90="",0,IF($T$73="",0,IF(T90&lt;=$T$73,1,0)))+IF(T90="",0,IF($T$71="",0,IF(T90&lt;=$T$71,1,0)))+IF(T90="",0,IF($T$69="",0,IF(T90&lt;=$T$69,1,0)))+IF(T90="",0,IF($T$67="",0,IF(T90&lt;=$T$67,1,0)))</f>
        <v>0</v>
      </c>
      <c r="Z90" s="47">
        <f>IF(N90="",0,IF(OR(B90="",E90="",G90="",H90="",I90="",J90="",N91="",K90="",L90=""),1,0))</f>
        <v>0</v>
      </c>
      <c r="AA90" s="47">
        <f t="shared" ref="AA90" si="45">IF(T90="",0,IF(OR(N90="",N91="",Q90="",R90="",T91=""),1,0))</f>
        <v>0</v>
      </c>
      <c r="AB90" s="1" t="str">
        <f t="shared" ref="AB90" si="46">IF(T90="","",IF(AND(T90&gt;=N90,T91&lt;=N91),0,1))</f>
        <v/>
      </c>
    </row>
    <row r="91" spans="2:28" ht="25.5" customHeight="1" x14ac:dyDescent="0.15">
      <c r="B91" s="102"/>
      <c r="C91" s="103"/>
      <c r="D91" s="147"/>
      <c r="E91" s="134"/>
      <c r="F91" s="134"/>
      <c r="G91" s="87"/>
      <c r="H91" s="132"/>
      <c r="I91" s="97"/>
      <c r="J91" s="151"/>
      <c r="K91" s="175"/>
      <c r="L91" s="177"/>
      <c r="M91" s="8" t="s">
        <v>16</v>
      </c>
      <c r="N91" s="51"/>
      <c r="O91" s="129"/>
      <c r="P91" s="123"/>
      <c r="Q91" s="126"/>
      <c r="R91" s="125"/>
      <c r="S91" s="9" t="s">
        <v>16</v>
      </c>
      <c r="T91" s="51"/>
      <c r="U91" s="129"/>
      <c r="V91" s="121"/>
      <c r="X91" s="47">
        <f>IF(N90="",0,IF($N$50="",0,IF(N90&lt;=$N$50,1,0)))+IF(N90="",0,IF($N$48="",0,IF(N90&lt;=$N$48,1,0)))+IF(N90="",0,IF($N$46="",0,IF(N90&lt;=$N$46,1,0)))+IF(N90="",0,IF($N$44="",0,IF(N90&lt;=$N$44,1,0)))+IF(N90="",0,IF($N$42="",0,IF(N90&lt;=$N$42,1,0)))+IF(N90="",0,IF($N$40="",0,IF(N90&lt;=$N$40,1,0)))+IF(N90="",0,IF($N$38="",0,IF(N90&lt;=$N$38,1,0)))+IF(N90="",0,IF($N$36="",0,IF(N90&lt;=$N$36,1,0)))+IF(N90="",0,IF($N$34="",0,IF(N90&lt;=$N$34,1,0)))+IF(N90="",0,IF($N$32="",0,IF(N90&lt;=$N$32,1,0)))+IF(N90="",0,IF($N$30="",0,IF(N90&lt;=$N$30,1,0)))+IF(N90="",0,IF($N$28="",0,IF(N90&lt;=$N$28,1,0)))+IF(N90="",0,IF($N$26="",0,IF(N90&lt;=$N$26,1,0)))</f>
        <v>0</v>
      </c>
      <c r="Y91" s="47">
        <f>IF(T90="",0,IF($T$50="",0,IF(T90&lt;=$T$50,1,0)))+IF(T90="",0,IF($T$48="",0,IF(T90&lt;=$T$48,1,0)))+IF(T90="",0,IF($T$46="",0,IF(T90&lt;=$T$46,1,0)))+IF(T90="",0,IF($T$44="",0,IF(T90&lt;=$T$44,1,0)))+IF(T90="",0,IF($T$42="",0,IF(T90&lt;=$T$42,1,0)))+IF(T90="",0,IF($T$40="",0,IF(T90&lt;=$T$40,1,0)))+IF(T90="",0,IF($T$38="",0,IF(T90&lt;=$T$38,1,0)))+IF(T90="",0,IF($T$36="",0,IF(T90&lt;=$T$36,1,0)))+IF(T90="",0,IF($T$34="",0,IF(T90&lt;=$T$34,1,0)))+IF(T90="",0,IF($T$32="",0,IF(T90&lt;=$T$32,1,0)))+IF(T90="",0,IF($T$30="",0,IF(T90&lt;=$T$30,1,0)))+IF(T90="",0,IF($T$28="",0,IF(T90&lt;=$T$28,1,0)))+IF(T90="",0,IF($T$26="",0,IF(T90&lt;=$T$26,1,0)))</f>
        <v>0</v>
      </c>
      <c r="Z91" s="47"/>
      <c r="AA91" s="47"/>
    </row>
    <row r="92" spans="2:28" ht="25.5" customHeight="1" x14ac:dyDescent="0.15">
      <c r="B92" s="100"/>
      <c r="C92" s="101"/>
      <c r="D92" s="143"/>
      <c r="E92" s="133"/>
      <c r="F92" s="133"/>
      <c r="G92" s="86"/>
      <c r="H92" s="131"/>
      <c r="I92" s="96"/>
      <c r="J92" s="150"/>
      <c r="K92" s="174"/>
      <c r="L92" s="176"/>
      <c r="M92" s="6"/>
      <c r="N92" s="50"/>
      <c r="O92" s="148">
        <f>ROUNDDOWN((N93-N92+1)/365,0)</f>
        <v>0</v>
      </c>
      <c r="P92" s="122">
        <f>ROUND((N93-N92+1)/30.4167,0)-O92*12</f>
        <v>0</v>
      </c>
      <c r="Q92" s="126"/>
      <c r="R92" s="124"/>
      <c r="S92" s="7"/>
      <c r="T92" s="50"/>
      <c r="U92" s="148">
        <f>ROUNDDOWN((T93-T92+1)/365,0)</f>
        <v>0</v>
      </c>
      <c r="V92" s="120">
        <f>ROUND((T93-T92+1)/30.4167,0)-U92*12</f>
        <v>0</v>
      </c>
      <c r="X92" s="47">
        <f>IF(N92="",0,IF($N$91="",0,IF(N92&lt;=$N$91,1,0)))+IF(N92="",0,IF($N$89="",0,IF(N92&lt;=$N$89,1,0)))+IF(N92="",0,IF($N$87="",0,IF(N92&lt;=$N$87,1,0)))+IF(N92="",0,IF($N$85="",0,IF(N92&lt;=$N$85,1,0)))+IF(N92="",0,IF($N$83="",0,IF(N92&lt;=$N$83,1,0)))+IF(N92="",0,IF($N$81="",0,IF(N92&lt;=$N$81,1,0)))+IF(N92="",0,IF($N$79="",0,IF(N92&lt;=$N$79,1,0)))+IF(N92="",0,IF($N$77="",0,IF(N92&lt;=$N$77,1,0)))+IF(N92="",0,IF($N$75="",0,IF(N92&lt;=$N$75,1,0)))+IF(N92="",0,IF($N$73="",0,IF(N92&lt;=$N$73,1,0)))+IF(N92="",0,IF($N$71="",0,IF(N92&lt;=$N$71,1,0)))+IF(N92="",0,IF($N$69="",0,IF(N92&lt;=$N$69,1,0)))+IF(N92="",0,IF($N$67="",0,IF(N92&lt;=$N$67,1,0)))</f>
        <v>0</v>
      </c>
      <c r="Y92" s="47">
        <f>IF(T92="",0,IF($T$91="",0,IF(T92&lt;=$T$91,1,0)))+IF(T92="",0,IF($T$89="",0,IF(T92&lt;=$T$89,1,0)))+IF(T92="",0,IF($T$87="",0,IF(T92&lt;=$T$87,1,0)))+IF(T92="",0,IF($T$85="",0,IF(T92&lt;=$T$85,1,0)))+IF(T92="",0,IF($T$83="",0,IF(T92&lt;=$T$83,1,0)))+IF(T92="",0,IF($T$81="",0,IF(T92&lt;=$T$81,1,0)))+IF(T92="",0,IF($T$79="",0,IF(T92&lt;=$T$79,1,0)))+IF(T92="",0,IF($T$77="",0,IF(T92&lt;=$T$77,1,0)))+IF(T92="",0,IF($T$75="",0,IF(T92&lt;=$T$75,1,0)))+IF(T92="",0,IF($T$73="",0,IF(T92&lt;=$T$73,1,0)))+IF(T92="",0,IF($T$71="",0,IF(T92&lt;=$T$71,1,0)))+IF(T92="",0,IF($T$69="",0,IF(T92&lt;=$T$69,1,0)))+IF(T92="",0,IF($T$67="",0,IF(T92&lt;=$T$67,1,0)))</f>
        <v>0</v>
      </c>
      <c r="Z92" s="47">
        <f>IF(N92="",0,IF(OR(B92="",E92="",G92="",H92="",I92="",J92="",N93="",K92="",L92=""),1,0))</f>
        <v>0</v>
      </c>
      <c r="AA92" s="47">
        <f t="shared" ref="AA92" si="47">IF(T92="",0,IF(OR(N92="",N93="",Q92="",R92="",T93=""),1,0))</f>
        <v>0</v>
      </c>
      <c r="AB92" s="1" t="str">
        <f t="shared" ref="AB92" si="48">IF(T92="","",IF(AND(T92&gt;=N92,T93&lt;=N93),0,1))</f>
        <v/>
      </c>
    </row>
    <row r="93" spans="2:28" ht="25.5" customHeight="1" x14ac:dyDescent="0.15">
      <c r="B93" s="102"/>
      <c r="C93" s="103"/>
      <c r="D93" s="147"/>
      <c r="E93" s="134"/>
      <c r="F93" s="134"/>
      <c r="G93" s="87"/>
      <c r="H93" s="132"/>
      <c r="I93" s="97"/>
      <c r="J93" s="151"/>
      <c r="K93" s="175"/>
      <c r="L93" s="177"/>
      <c r="M93" s="8" t="s">
        <v>16</v>
      </c>
      <c r="N93" s="51"/>
      <c r="O93" s="149"/>
      <c r="P93" s="123"/>
      <c r="Q93" s="126"/>
      <c r="R93" s="125"/>
      <c r="S93" s="9" t="s">
        <v>16</v>
      </c>
      <c r="T93" s="51"/>
      <c r="U93" s="149"/>
      <c r="V93" s="121"/>
      <c r="X93" s="47">
        <f>IF(N92="",0,IF($N$50="",0,IF(N92&lt;=$N$50,1,0)))+IF(N92="",0,IF($N$48="",0,IF(N92&lt;=$N$48,1,0)))+IF(N92="",0,IF($N$46="",0,IF(N92&lt;=$N$46,1,0)))+IF(N92="",0,IF($N$44="",0,IF(N92&lt;=$N$44,1,0)))+IF(N92="",0,IF($N$42="",0,IF(N92&lt;=$N$42,1,0)))+IF(N92="",0,IF($N$40="",0,IF(N92&lt;=$N$40,1,0)))+IF(N92="",0,IF($N$38="",0,IF(N92&lt;=$N$38,1,0)))+IF(N92="",0,IF($N$36="",0,IF(N92&lt;=$N$36,1,0)))+IF(N92="",0,IF($N$34="",0,IF(N92&lt;=$N$34,1,0)))+IF(N92="",0,IF($N$32="",0,IF(N92&lt;=$N$32,1,0)))+IF(N92="",0,IF($N$30="",0,IF(N92&lt;=$N$30,1,0)))+IF(N92="",0,IF($N$28="",0,IF(N92&lt;=$N$28,1,0)))+IF(N92="",0,IF($N$26="",0,IF(N92&lt;=$N$26,1,0)))</f>
        <v>0</v>
      </c>
      <c r="Y93" s="47">
        <f>IF(T92="",0,IF($T$50="",0,IF(T92&lt;=$T$50,1,0)))+IF(T92="",0,IF($T$48="",0,IF(T92&lt;=$T$48,1,0)))+IF(T92="",0,IF($T$46="",0,IF(T92&lt;=$T$46,1,0)))+IF(T92="",0,IF($T$44="",0,IF(T92&lt;=$T$44,1,0)))+IF(T92="",0,IF($T$42="",0,IF(T92&lt;=$T$42,1,0)))+IF(T92="",0,IF($T$40="",0,IF(T92&lt;=$T$40,1,0)))+IF(T92="",0,IF($T$38="",0,IF(T92&lt;=$T$38,1,0)))+IF(T92="",0,IF($T$36="",0,IF(T92&lt;=$T$36,1,0)))+IF(T92="",0,IF($T$34="",0,IF(T92&lt;=$T$34,1,0)))+IF(T92="",0,IF($T$32="",0,IF(T92&lt;=$T$32,1,0)))+IF(T92="",0,IF($T$30="",0,IF(T92&lt;=$T$30,1,0)))+IF(T92="",0,IF($T$28="",0,IF(T92&lt;=$T$28,1,0)))+IF(T92="",0,IF($T$26="",0,IF(T92&lt;=$T$26,1,0)))</f>
        <v>0</v>
      </c>
      <c r="Z93" s="47"/>
      <c r="AA93" s="47"/>
    </row>
    <row r="94" spans="2:28" ht="25.5" customHeight="1" x14ac:dyDescent="0.15">
      <c r="B94" s="135"/>
      <c r="C94" s="136"/>
      <c r="D94" s="143"/>
      <c r="E94" s="133"/>
      <c r="F94" s="133"/>
      <c r="G94" s="86"/>
      <c r="H94" s="131"/>
      <c r="I94" s="96"/>
      <c r="J94" s="150"/>
      <c r="K94" s="174"/>
      <c r="L94" s="176"/>
      <c r="M94" s="6"/>
      <c r="N94" s="50"/>
      <c r="O94" s="128">
        <f>ROUNDDOWN((N95-N94+1)/365,0)</f>
        <v>0</v>
      </c>
      <c r="P94" s="122">
        <f>ROUND((N95-N94+1)/30.4167,0)-O94*12</f>
        <v>0</v>
      </c>
      <c r="Q94" s="126"/>
      <c r="R94" s="124"/>
      <c r="S94" s="7"/>
      <c r="T94" s="50"/>
      <c r="U94" s="128">
        <f>ROUNDDOWN((T95-T94+1)/365,0)</f>
        <v>0</v>
      </c>
      <c r="V94" s="120">
        <f>ROUND((T95-T94+1)/30.4167,0)-U94*12</f>
        <v>0</v>
      </c>
      <c r="X94" s="47">
        <f>IF(N94="",0,IF($N$93="",0,IF(N94&lt;=$N$93,1,0)))+IF(N94="",0,IF($N$91="",0,IF(N94&lt;=$N$91,1,0)))+IF(N94="",0,IF($N$89="",0,IF(N94&lt;=$N$89,1,0)))+IF(N94="",0,IF($N$87="",0,IF(N94&lt;=$N$87,1,0)))+IF(N94="",0,IF($N$85="",0,IF(N94&lt;=$N$85,1,0)))+IF(N94="",0,IF($N$83="",0,IF(N94&lt;=$N$83,1,0)))+IF(N94="",0,IF($N$81="",0,IF(N94&lt;=$N$81,1,0)))+IF(N94="",0,IF($N$79="",0,IF(N94&lt;=$N$79,1,0)))+IF(N94="",0,IF($N$77="",0,IF(N94&lt;=$N$77,1,0)))+IF(N94="",0,IF($N$75="",0,IF(N94&lt;=$N$75,1,0)))+IF(N94="",0,IF($N$73="",0,IF(N94&lt;=$N$73,1,0)))+IF(N94="",0,IF($N$71="",0,IF(N94&lt;=$N$71,1,0)))+IF(N94="",0,IF($N$69="",0,IF(N94&lt;=$N$69,1,0)))+IF(N94="",0,IF($N$67="",0,IF(N94&lt;=$N$67,1,0)))</f>
        <v>0</v>
      </c>
      <c r="Y94" s="47">
        <f>IF(T94="",0,IF($T$93="",0,IF(T94&lt;=$T$93,1,0)))+IF(T94="",0,IF($T$91="",0,IF(T94&lt;=$T$91,1,0)))+IF(T94="",0,IF($T$89="",0,IF(T94&lt;=$T$89,1,0)))+IF(T94="",0,IF($T$87="",0,IF(T94&lt;=$T$87,1,0)))+IF(T94="",0,IF($T$85="",0,IF(T94&lt;=$T$85,1,0)))+IF(T94="",0,IF($T$83="",0,IF(T94&lt;=$T$83,1,0)))+IF(T94="",0,IF($T$81="",0,IF(T94&lt;=$T$81,1,0)))+IF(T94="",0,IF($T$79="",0,IF(T94&lt;=$T$79,1,0)))+IF(T94="",0,IF($T$77="",0,IF(T94&lt;=$T$77,1,0)))+IF(T94="",0,IF($T$75="",0,IF(T94&lt;=$T$75,1,0)))+IF(T94="",0,IF($T$73="",0,IF(T94&lt;=$T$73,1,0)))+IF(T94="",0,IF($T$71="",0,IF(T94&lt;=$T$71,1,0)))+IF(T94="",0,IF($T$69="",0,IF(T94&lt;=$T$69,1,0)))+IF(T94="",0,IF($T$67="",0,IF(T94&lt;=$T$67,1,0)))</f>
        <v>0</v>
      </c>
      <c r="Z94" s="47">
        <f>IF(N94="",0,IF(OR(B94="",E94="",G94="",H94="",I94="",J94="",N95="",K94="",L94=""),1,0))</f>
        <v>0</v>
      </c>
      <c r="AA94" s="47">
        <f t="shared" ref="AA94" si="49">IF(T94="",0,IF(OR(N94="",N95="",Q94="",R94="",T95=""),1,0))</f>
        <v>0</v>
      </c>
      <c r="AB94" s="1" t="str">
        <f t="shared" ref="AB94" si="50">IF(T94="","",IF(AND(T94&gt;=N94,T95&lt;=N95),0,1))</f>
        <v/>
      </c>
    </row>
    <row r="95" spans="2:28" ht="25.5" customHeight="1" thickBot="1" x14ac:dyDescent="0.2">
      <c r="B95" s="137"/>
      <c r="C95" s="138"/>
      <c r="D95" s="144"/>
      <c r="E95" s="134"/>
      <c r="F95" s="134"/>
      <c r="G95" s="145"/>
      <c r="H95" s="132"/>
      <c r="I95" s="146"/>
      <c r="J95" s="151"/>
      <c r="K95" s="175"/>
      <c r="L95" s="177"/>
      <c r="M95" s="8" t="s">
        <v>16</v>
      </c>
      <c r="N95" s="51"/>
      <c r="O95" s="129"/>
      <c r="P95" s="123"/>
      <c r="Q95" s="126"/>
      <c r="R95" s="125"/>
      <c r="S95" s="9" t="s">
        <v>16</v>
      </c>
      <c r="T95" s="51"/>
      <c r="U95" s="129"/>
      <c r="V95" s="121"/>
      <c r="X95" s="47">
        <f>IF(N94="",0,IF($N$50="",0,IF(N94&lt;=$N$50,1,0)))+IF(N94="",0,IF($N$48="",0,IF(N94&lt;=$N$48,1,0)))+IF(N94="",0,IF($N$46="",0,IF(N94&lt;=$N$46,1,0)))+IF(N94="",0,IF($N$44="",0,IF(N94&lt;=$N$44,1,0)))+IF(N94="",0,IF($N$42="",0,IF(N94&lt;=$N$42,1,0)))+IF(N94="",0,IF($N$40="",0,IF(N94&lt;=$N$40,1,0)))+IF(N94="",0,IF($N$38="",0,IF(N94&lt;=$N$38,1,0)))+IF(N94="",0,IF($N$36="",0,IF(N94&lt;=$N$36,1,0)))+IF(N94="",0,IF($N$34="",0,IF(N94&lt;=$N$34,1,0)))+IF(N94="",0,IF($N$32="",0,IF(N94&lt;=$N$32,1,0)))+IF(N94="",0,IF($N$30="",0,IF(N94&lt;=$N$30,1,0)))+IF(N94="",0,IF($N$28="",0,IF(N94&lt;=$N$28,1,0)))+IF(N94="",0,IF($N$26="",0,IF(N94&lt;=$N$26,1,0)))</f>
        <v>0</v>
      </c>
      <c r="Y95" s="47">
        <f>IF(T94="",0,IF($T$50="",0,IF(T94&lt;=$T$50,1,0)))+IF(T94="",0,IF($T$48="",0,IF(T94&lt;=$T$48,1,0)))+IF(T94="",0,IF($T$46="",0,IF(T94&lt;=$T$46,1,0)))+IF(T94="",0,IF($T$44="",0,IF(T94&lt;=$T$44,1,0)))+IF(T94="",0,IF($T$42="",0,IF(T94&lt;=$T$42,1,0)))+IF(T94="",0,IF($T$40="",0,IF(T94&lt;=$T$40,1,0)))+IF(T94="",0,IF($T$38="",0,IF(T94&lt;=$T$38,1,0)))+IF(T94="",0,IF($T$36="",0,IF(T94&lt;=$T$36,1,0)))+IF(T94="",0,IF($T$34="",0,IF(T94&lt;=$T$34,1,0)))+IF(T94="",0,IF($T$32="",0,IF(T94&lt;=$T$32,1,0)))+IF(T94="",0,IF($T$30="",0,IF(T94&lt;=$T$30,1,0)))+IF(T94="",0,IF($T$28="",0,IF(T94&lt;=$T$28,1,0)))+IF(T94="",0,IF($T$26="",0,IF(T94&lt;=$T$26,1,0)))</f>
        <v>0</v>
      </c>
      <c r="Z95" s="47"/>
      <c r="AA95" s="47"/>
    </row>
    <row r="96" spans="2:28" ht="1.5" customHeight="1" thickBot="1" x14ac:dyDescent="0.2">
      <c r="B96" s="10"/>
      <c r="C96" s="4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32"/>
      <c r="O96" s="14"/>
      <c r="P96" s="15"/>
      <c r="Q96" s="43"/>
      <c r="R96" s="43"/>
      <c r="S96" s="12"/>
      <c r="T96" s="12"/>
      <c r="U96" s="12"/>
      <c r="V96" s="16"/>
    </row>
    <row r="97" spans="2:22" ht="25.5" customHeight="1" thickTop="1" x14ac:dyDescent="0.15">
      <c r="B97" s="113" t="s">
        <v>18</v>
      </c>
      <c r="C97" s="114"/>
      <c r="D97" s="114"/>
      <c r="E97" s="57"/>
      <c r="F97" s="58"/>
      <c r="G97" s="58"/>
      <c r="H97" s="58"/>
      <c r="I97" s="58"/>
      <c r="J97" s="58"/>
      <c r="K97" s="58"/>
      <c r="L97" s="58"/>
      <c r="M97" s="58"/>
      <c r="N97" s="59"/>
      <c r="O97" s="162">
        <f>ROUNDDOWN((-N66+N67-N68+N69-N70+N71-N72+N73-N74+N75-N76+N77-N78+N79-N80+N81-N82+N83-N84+N85-N86+N87-N88+N89-N90+N91-N92+N93-N94+N95+1)/365,0)</f>
        <v>0</v>
      </c>
      <c r="P97" s="164">
        <f>ROUND((-N66+N67-N68+N69-N70+N71-N72+N73-N74+N75-N76+N77-N78+N79-N80+N81-N82+N83-N84+N85-N86+N87-N88+N89-N90+N91-N92+N93-N94+N95+1)/30.4167,0)-O97*12</f>
        <v>0</v>
      </c>
      <c r="Q97" s="166"/>
      <c r="R97" s="167"/>
      <c r="S97" s="158"/>
      <c r="T97" s="159"/>
      <c r="U97" s="162">
        <f>ROUNDDOWN((-T66+T67-T68+T69-T70+T71-T72+T73-T74+T75-T76+T77-T78+T79-T80+T81-T82+T83-T84+T85-T86+T87-T88+T89-T90+T91-T92+T93-T94+T95+1)/365,0)</f>
        <v>0</v>
      </c>
      <c r="V97" s="178">
        <f>ROUND((-T66+T67-T68+T69-T70+T71-T72+T73-T74+T75-T76+T77-T78+T79-T80+T81-T82+T83-T84+T85-T86+T87-T88+T89-T90+T91-T92+T93-T94+T95+1)/30.4167,0)-U97*12</f>
        <v>0</v>
      </c>
    </row>
    <row r="98" spans="2:22" ht="25.5" customHeight="1" thickBot="1" x14ac:dyDescent="0.2">
      <c r="B98" s="115"/>
      <c r="C98" s="116"/>
      <c r="D98" s="116"/>
      <c r="E98" s="60"/>
      <c r="F98" s="61"/>
      <c r="G98" s="61"/>
      <c r="H98" s="61"/>
      <c r="I98" s="61"/>
      <c r="J98" s="61"/>
      <c r="K98" s="61"/>
      <c r="L98" s="61"/>
      <c r="M98" s="61"/>
      <c r="N98" s="62"/>
      <c r="O98" s="163"/>
      <c r="P98" s="165"/>
      <c r="Q98" s="168"/>
      <c r="R98" s="169"/>
      <c r="S98" s="160"/>
      <c r="T98" s="161"/>
      <c r="U98" s="163"/>
      <c r="V98" s="179"/>
    </row>
    <row r="99" spans="2:22" ht="25.5" customHeight="1" thickTop="1" x14ac:dyDescent="0.15">
      <c r="B99" s="113" t="s">
        <v>17</v>
      </c>
      <c r="C99" s="114"/>
      <c r="D99" s="114"/>
      <c r="E99" s="105"/>
      <c r="F99" s="106"/>
      <c r="G99" s="109" t="s">
        <v>38</v>
      </c>
      <c r="H99" s="110"/>
      <c r="I99" s="110"/>
      <c r="J99" s="170" t="s">
        <v>40</v>
      </c>
      <c r="K99" s="170"/>
      <c r="L99" s="170"/>
      <c r="M99" s="171"/>
      <c r="N99" s="152">
        <f>N52</f>
        <v>0</v>
      </c>
      <c r="O99" s="162">
        <f>ROUNDDOWN((-N25+N26-N27+N28-N29+N30-N31+N32-N33+N34-N35+N36-N37+N38-N39+N40-N41+N42-N43+N44-N45+N46-N47+N48-N49+N50-N66+N67-N68+N69-N70+N71-N72+N73-N74+N75-N76+N77-N78+N79-N80+N81-N82+N83-N84+N85-N86+N87-N88+N89-N90+N91-N92+N93-N94+N95+1)/365,0)</f>
        <v>0</v>
      </c>
      <c r="P99" s="164">
        <f>ROUND((-N25+N26-N27+N28-N29+N30-N31+N32-N33+N34-N35+N36-N37+N38-N39+N40-N41+N42-N43+N44-N45+N46-N47+N48-N49+N50-N66+N67-N68+N69-N70+N71-N72+N73-N74+N75-N76+N77-N78+N79-N80+N81-N82+N83-N84+N85-N86+N87-N88+N89-N90+N91-N92+N93-N94+N95+1)/30.4167,0)-O99*12</f>
        <v>0</v>
      </c>
      <c r="Q99" s="154"/>
      <c r="R99" s="155"/>
      <c r="S99" s="158" t="s">
        <v>31</v>
      </c>
      <c r="T99" s="159"/>
      <c r="U99" s="162">
        <f>ROUNDDOWN((-T25+T26-T27+T28-T29+T30-T31+T32-T33+T34-T35+T36-T37+T38-T39+T40-T41+T42-T43+T44-T45+T46-T47+T48-T49+T50-T66+T67-T68+T69-T70+T71-T72+T73-T74+T75-T76+T77-T78+T79-T80+T81-T82+T83-T84+T85-T86+T87-T88+T89-T90+T91-T92+T93-T94+T95+1)/365,0)</f>
        <v>0</v>
      </c>
      <c r="V99" s="178">
        <f>ROUND((-T25+T26-T27+T28-T29+T30-T31+T32-T33+T34-T35+T36-T37+T38-T39+T40-T41+T42-T43+T44-T45+T46-T47+T48-T49+T50-T66+T67-T68+T69-T70+T71-T72+T73-T74+T75-T76+T77-T78+T79-T80+T81-T82+T83-T84+T85-T86+T87-T88+T89-T90+T91-T92+T93-T94+T95+1)/30.4167,0)-U99*12</f>
        <v>0</v>
      </c>
    </row>
    <row r="100" spans="2:22" ht="25.5" customHeight="1" thickBot="1" x14ac:dyDescent="0.2">
      <c r="B100" s="115"/>
      <c r="C100" s="116"/>
      <c r="D100" s="116"/>
      <c r="E100" s="107"/>
      <c r="F100" s="108"/>
      <c r="G100" s="111" t="s">
        <v>39</v>
      </c>
      <c r="H100" s="112"/>
      <c r="I100" s="112"/>
      <c r="J100" s="172"/>
      <c r="K100" s="172"/>
      <c r="L100" s="172"/>
      <c r="M100" s="173"/>
      <c r="N100" s="153"/>
      <c r="O100" s="163"/>
      <c r="P100" s="165"/>
      <c r="Q100" s="156"/>
      <c r="R100" s="157"/>
      <c r="S100" s="160"/>
      <c r="T100" s="161"/>
      <c r="U100" s="163"/>
      <c r="V100" s="179"/>
    </row>
    <row r="101" spans="2:22" ht="9.9499999999999993" customHeight="1" x14ac:dyDescent="0.15">
      <c r="B101" s="12"/>
      <c r="C101" s="12"/>
      <c r="D101" s="12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2"/>
      <c r="P101" s="12"/>
      <c r="S101" s="12"/>
      <c r="T101" s="12"/>
      <c r="U101" s="12"/>
      <c r="V101" s="4"/>
    </row>
    <row r="102" spans="2:22" ht="17.25" x14ac:dyDescent="0.2">
      <c r="B102" s="67" t="s">
        <v>21</v>
      </c>
      <c r="C102" s="18"/>
      <c r="D102" s="68" t="s">
        <v>36</v>
      </c>
      <c r="E102" s="18"/>
      <c r="F102" s="18"/>
      <c r="G102" s="18"/>
      <c r="H102" s="18"/>
      <c r="I102" s="18"/>
      <c r="J102" s="18"/>
    </row>
    <row r="103" spans="2:22" ht="17.25" x14ac:dyDescent="0.2">
      <c r="B103" s="67" t="s">
        <v>22</v>
      </c>
      <c r="C103" s="18"/>
      <c r="D103" s="68" t="s">
        <v>37</v>
      </c>
      <c r="E103" s="18"/>
      <c r="F103" s="18"/>
      <c r="G103" s="18"/>
      <c r="H103" s="18"/>
      <c r="I103" s="18"/>
      <c r="J103" s="18"/>
    </row>
    <row r="104" spans="2:22" ht="17.25" x14ac:dyDescent="0.2">
      <c r="B104" s="67" t="s">
        <v>66</v>
      </c>
      <c r="C104" s="18"/>
      <c r="D104" s="18" t="s">
        <v>68</v>
      </c>
      <c r="E104" s="18"/>
      <c r="F104" s="18"/>
      <c r="G104" s="18"/>
      <c r="H104" s="18"/>
      <c r="I104" s="18"/>
      <c r="J104" s="18"/>
    </row>
    <row r="105" spans="2:22" ht="17.25" x14ac:dyDescent="0.2">
      <c r="B105" s="67" t="s">
        <v>67</v>
      </c>
      <c r="C105" s="18"/>
      <c r="D105" s="18" t="s">
        <v>70</v>
      </c>
      <c r="E105" s="18"/>
      <c r="F105" s="18"/>
      <c r="G105" s="18"/>
      <c r="H105" s="18"/>
      <c r="I105" s="18"/>
      <c r="J105" s="18"/>
    </row>
    <row r="106" spans="2:22" ht="17.25" x14ac:dyDescent="0.2">
      <c r="B106" s="67" t="s">
        <v>64</v>
      </c>
      <c r="C106" s="18"/>
      <c r="D106" s="76" t="s">
        <v>74</v>
      </c>
      <c r="E106" s="52"/>
      <c r="F106" s="18"/>
      <c r="G106" s="18"/>
      <c r="H106" s="18"/>
      <c r="I106" s="18"/>
      <c r="J106" s="18"/>
    </row>
    <row r="107" spans="2:22" ht="17.25" x14ac:dyDescent="0.2">
      <c r="B107" s="67" t="s">
        <v>65</v>
      </c>
      <c r="C107" s="18"/>
      <c r="D107" s="76" t="s">
        <v>71</v>
      </c>
      <c r="E107" s="52"/>
      <c r="F107" s="18"/>
      <c r="G107" s="18"/>
      <c r="H107" s="18"/>
      <c r="I107" s="18"/>
      <c r="J107" s="18"/>
    </row>
  </sheetData>
  <mergeCells count="499">
    <mergeCell ref="K76:K77"/>
    <mergeCell ref="L76:L77"/>
    <mergeCell ref="K78:K79"/>
    <mergeCell ref="L78:L79"/>
    <mergeCell ref="K80:K81"/>
    <mergeCell ref="L80:L81"/>
    <mergeCell ref="K82:K83"/>
    <mergeCell ref="L82:L83"/>
    <mergeCell ref="K84:K85"/>
    <mergeCell ref="L84:L85"/>
    <mergeCell ref="K66:K67"/>
    <mergeCell ref="L66:L67"/>
    <mergeCell ref="K68:K69"/>
    <mergeCell ref="L68:L69"/>
    <mergeCell ref="K70:K71"/>
    <mergeCell ref="L70:L71"/>
    <mergeCell ref="K72:K73"/>
    <mergeCell ref="L72:L73"/>
    <mergeCell ref="K74:K75"/>
    <mergeCell ref="L74:L75"/>
    <mergeCell ref="K41:K42"/>
    <mergeCell ref="K43:K44"/>
    <mergeCell ref="K45:K46"/>
    <mergeCell ref="K47:K48"/>
    <mergeCell ref="K49:K50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K23:L23"/>
    <mergeCell ref="K25:K26"/>
    <mergeCell ref="L25:L26"/>
    <mergeCell ref="K27:K28"/>
    <mergeCell ref="K29:K30"/>
    <mergeCell ref="K31:K32"/>
    <mergeCell ref="K33:K34"/>
    <mergeCell ref="K35:K36"/>
    <mergeCell ref="K37:K38"/>
    <mergeCell ref="B14:V14"/>
    <mergeCell ref="O41:O42"/>
    <mergeCell ref="U47:U48"/>
    <mergeCell ref="P47:P48"/>
    <mergeCell ref="Q47:Q48"/>
    <mergeCell ref="R47:R48"/>
    <mergeCell ref="R43:R44"/>
    <mergeCell ref="U43:U44"/>
    <mergeCell ref="O45:O46"/>
    <mergeCell ref="P45:P46"/>
    <mergeCell ref="Q45:Q46"/>
    <mergeCell ref="U41:U42"/>
    <mergeCell ref="O47:O48"/>
    <mergeCell ref="V41:V42"/>
    <mergeCell ref="V37:V38"/>
    <mergeCell ref="H43:H44"/>
    <mergeCell ref="H39:H40"/>
    <mergeCell ref="J39:J40"/>
    <mergeCell ref="G43:G44"/>
    <mergeCell ref="B37:C38"/>
    <mergeCell ref="R41:R42"/>
    <mergeCell ref="P41:P42"/>
    <mergeCell ref="Q41:Q42"/>
    <mergeCell ref="R39:R40"/>
    <mergeCell ref="I39:I40"/>
    <mergeCell ref="U37:U38"/>
    <mergeCell ref="O39:O40"/>
    <mergeCell ref="B39:C40"/>
    <mergeCell ref="D39:D40"/>
    <mergeCell ref="E39:F40"/>
    <mergeCell ref="G39:G40"/>
    <mergeCell ref="P37:P38"/>
    <mergeCell ref="Q37:Q38"/>
    <mergeCell ref="O37:O38"/>
    <mergeCell ref="U39:U40"/>
    <mergeCell ref="K39:K40"/>
    <mergeCell ref="R29:R30"/>
    <mergeCell ref="V25:V26"/>
    <mergeCell ref="Q25:Q26"/>
    <mergeCell ref="R25:R26"/>
    <mergeCell ref="U25:U26"/>
    <mergeCell ref="V33:V34"/>
    <mergeCell ref="D37:D38"/>
    <mergeCell ref="E37:F38"/>
    <mergeCell ref="G37:G38"/>
    <mergeCell ref="H37:H38"/>
    <mergeCell ref="I37:I38"/>
    <mergeCell ref="H35:H36"/>
    <mergeCell ref="J35:J36"/>
    <mergeCell ref="O35:O36"/>
    <mergeCell ref="U35:U36"/>
    <mergeCell ref="V35:V36"/>
    <mergeCell ref="P35:P36"/>
    <mergeCell ref="Q35:Q36"/>
    <mergeCell ref="R35:R36"/>
    <mergeCell ref="U31:U32"/>
    <mergeCell ref="V31:V32"/>
    <mergeCell ref="P31:P32"/>
    <mergeCell ref="Q31:Q32"/>
    <mergeCell ref="R31:R32"/>
    <mergeCell ref="U33:U34"/>
    <mergeCell ref="V39:V40"/>
    <mergeCell ref="P39:P40"/>
    <mergeCell ref="Q39:Q40"/>
    <mergeCell ref="R37:R38"/>
    <mergeCell ref="B31:C32"/>
    <mergeCell ref="D31:D32"/>
    <mergeCell ref="E31:F32"/>
    <mergeCell ref="G31:G32"/>
    <mergeCell ref="H31:H32"/>
    <mergeCell ref="J31:J32"/>
    <mergeCell ref="O31:O32"/>
    <mergeCell ref="R33:R34"/>
    <mergeCell ref="P33:P34"/>
    <mergeCell ref="Q33:Q34"/>
    <mergeCell ref="H33:H34"/>
    <mergeCell ref="J33:J34"/>
    <mergeCell ref="O33:O34"/>
    <mergeCell ref="B33:C34"/>
    <mergeCell ref="G33:G34"/>
    <mergeCell ref="I31:I32"/>
    <mergeCell ref="I33:I34"/>
    <mergeCell ref="D33:D34"/>
    <mergeCell ref="E33:F34"/>
    <mergeCell ref="I35:I36"/>
    <mergeCell ref="B29:C30"/>
    <mergeCell ref="D29:D30"/>
    <mergeCell ref="E29:F30"/>
    <mergeCell ref="G29:G30"/>
    <mergeCell ref="U27:U28"/>
    <mergeCell ref="V27:V28"/>
    <mergeCell ref="P27:P28"/>
    <mergeCell ref="Q27:Q28"/>
    <mergeCell ref="R27:R28"/>
    <mergeCell ref="U29:U30"/>
    <mergeCell ref="P29:P30"/>
    <mergeCell ref="Q29:Q30"/>
    <mergeCell ref="H29:H30"/>
    <mergeCell ref="J29:J30"/>
    <mergeCell ref="O29:O30"/>
    <mergeCell ref="V29:V30"/>
    <mergeCell ref="I29:I30"/>
    <mergeCell ref="B27:C28"/>
    <mergeCell ref="D27:D28"/>
    <mergeCell ref="E27:F28"/>
    <mergeCell ref="G27:G28"/>
    <mergeCell ref="H27:H28"/>
    <mergeCell ref="J27:J28"/>
    <mergeCell ref="O27:O28"/>
    <mergeCell ref="H25:H26"/>
    <mergeCell ref="J25:J26"/>
    <mergeCell ref="B25:C26"/>
    <mergeCell ref="D25:D26"/>
    <mergeCell ref="E25:F26"/>
    <mergeCell ref="G25:G26"/>
    <mergeCell ref="I25:I26"/>
    <mergeCell ref="P25:P26"/>
    <mergeCell ref="I27:I28"/>
    <mergeCell ref="O25:O26"/>
    <mergeCell ref="U24:V24"/>
    <mergeCell ref="B19:B20"/>
    <mergeCell ref="C20:D20"/>
    <mergeCell ref="E19:E20"/>
    <mergeCell ref="B21:G21"/>
    <mergeCell ref="Q23:V23"/>
    <mergeCell ref="T15:V15"/>
    <mergeCell ref="S24:T24"/>
    <mergeCell ref="Q21:V21"/>
    <mergeCell ref="H23:J23"/>
    <mergeCell ref="M19:N19"/>
    <mergeCell ref="M18:N18"/>
    <mergeCell ref="F17:I18"/>
    <mergeCell ref="C19:D19"/>
    <mergeCell ref="C17:D17"/>
    <mergeCell ref="C18:D18"/>
    <mergeCell ref="B24:C24"/>
    <mergeCell ref="E24:F24"/>
    <mergeCell ref="M24:N24"/>
    <mergeCell ref="O24:P24"/>
    <mergeCell ref="B23:C23"/>
    <mergeCell ref="E23:F23"/>
    <mergeCell ref="M23:P23"/>
    <mergeCell ref="O18:V18"/>
    <mergeCell ref="V45:V46"/>
    <mergeCell ref="U45:U46"/>
    <mergeCell ref="I43:I44"/>
    <mergeCell ref="I45:I46"/>
    <mergeCell ref="R45:R46"/>
    <mergeCell ref="J43:J44"/>
    <mergeCell ref="V43:V44"/>
    <mergeCell ref="J49:J50"/>
    <mergeCell ref="I47:I48"/>
    <mergeCell ref="I49:I50"/>
    <mergeCell ref="O43:O44"/>
    <mergeCell ref="J47:J48"/>
    <mergeCell ref="P43:P44"/>
    <mergeCell ref="V49:V50"/>
    <mergeCell ref="V47:V48"/>
    <mergeCell ref="Q43:Q44"/>
    <mergeCell ref="O49:O50"/>
    <mergeCell ref="P49:P50"/>
    <mergeCell ref="U52:U53"/>
    <mergeCell ref="P52:P53"/>
    <mergeCell ref="Q52:R53"/>
    <mergeCell ref="M64:P64"/>
    <mergeCell ref="Q64:V64"/>
    <mergeCell ref="N52:N53"/>
    <mergeCell ref="Q49:Q50"/>
    <mergeCell ref="R49:R50"/>
    <mergeCell ref="U49:U50"/>
    <mergeCell ref="V52:V53"/>
    <mergeCell ref="J52:M53"/>
    <mergeCell ref="O52:O53"/>
    <mergeCell ref="S52:T53"/>
    <mergeCell ref="K64:L64"/>
    <mergeCell ref="U66:U67"/>
    <mergeCell ref="P66:P67"/>
    <mergeCell ref="Q66:Q67"/>
    <mergeCell ref="R66:R67"/>
    <mergeCell ref="Q55:V55"/>
    <mergeCell ref="Q56:V56"/>
    <mergeCell ref="Q57:V57"/>
    <mergeCell ref="Q58:V58"/>
    <mergeCell ref="Q59:V59"/>
    <mergeCell ref="Q61:R61"/>
    <mergeCell ref="V78:V79"/>
    <mergeCell ref="O78:O79"/>
    <mergeCell ref="U78:U79"/>
    <mergeCell ref="P74:P75"/>
    <mergeCell ref="Q74:Q75"/>
    <mergeCell ref="R74:R75"/>
    <mergeCell ref="E65:F65"/>
    <mergeCell ref="M65:N65"/>
    <mergeCell ref="O65:P65"/>
    <mergeCell ref="S65:T65"/>
    <mergeCell ref="U65:V65"/>
    <mergeCell ref="V70:V71"/>
    <mergeCell ref="R68:R69"/>
    <mergeCell ref="V68:V69"/>
    <mergeCell ref="H70:H71"/>
    <mergeCell ref="J70:J71"/>
    <mergeCell ref="H68:H69"/>
    <mergeCell ref="J68:J69"/>
    <mergeCell ref="P68:P69"/>
    <mergeCell ref="E70:F71"/>
    <mergeCell ref="G70:G71"/>
    <mergeCell ref="O70:O71"/>
    <mergeCell ref="R78:R79"/>
    <mergeCell ref="O76:O77"/>
    <mergeCell ref="V74:V75"/>
    <mergeCell ref="U76:U77"/>
    <mergeCell ref="Q76:Q77"/>
    <mergeCell ref="R76:R77"/>
    <mergeCell ref="I76:I77"/>
    <mergeCell ref="I78:I79"/>
    <mergeCell ref="V99:V100"/>
    <mergeCell ref="V84:V85"/>
    <mergeCell ref="V88:V89"/>
    <mergeCell ref="V86:V87"/>
    <mergeCell ref="V80:V81"/>
    <mergeCell ref="I80:I81"/>
    <mergeCell ref="I82:I83"/>
    <mergeCell ref="V82:V83"/>
    <mergeCell ref="J80:J81"/>
    <mergeCell ref="U99:U100"/>
    <mergeCell ref="U97:U98"/>
    <mergeCell ref="U90:U91"/>
    <mergeCell ref="Q90:Q91"/>
    <mergeCell ref="U88:U89"/>
    <mergeCell ref="P88:P89"/>
    <mergeCell ref="Q88:Q89"/>
    <mergeCell ref="R88:R89"/>
    <mergeCell ref="P90:P91"/>
    <mergeCell ref="I74:I75"/>
    <mergeCell ref="H74:H75"/>
    <mergeCell ref="H72:H73"/>
    <mergeCell ref="R72:R73"/>
    <mergeCell ref="P84:P85"/>
    <mergeCell ref="O72:O73"/>
    <mergeCell ref="U72:U73"/>
    <mergeCell ref="R90:R91"/>
    <mergeCell ref="V90:V91"/>
    <mergeCell ref="J74:J75"/>
    <mergeCell ref="R80:R81"/>
    <mergeCell ref="V76:V77"/>
    <mergeCell ref="H78:H79"/>
    <mergeCell ref="J78:J79"/>
    <mergeCell ref="H76:H77"/>
    <mergeCell ref="J76:J77"/>
    <mergeCell ref="P76:P77"/>
    <mergeCell ref="P78:P79"/>
    <mergeCell ref="Q78:Q79"/>
    <mergeCell ref="O74:O75"/>
    <mergeCell ref="U74:U75"/>
    <mergeCell ref="I90:I91"/>
    <mergeCell ref="Q84:Q85"/>
    <mergeCell ref="R84:R85"/>
    <mergeCell ref="P86:P87"/>
    <mergeCell ref="I84:I85"/>
    <mergeCell ref="I86:I87"/>
    <mergeCell ref="I88:I89"/>
    <mergeCell ref="H82:H83"/>
    <mergeCell ref="J82:J83"/>
    <mergeCell ref="H80:H81"/>
    <mergeCell ref="U86:U87"/>
    <mergeCell ref="Q86:Q87"/>
    <mergeCell ref="U84:U85"/>
    <mergeCell ref="R86:R87"/>
    <mergeCell ref="P80:P81"/>
    <mergeCell ref="O80:O81"/>
    <mergeCell ref="U80:U81"/>
    <mergeCell ref="Q80:Q81"/>
    <mergeCell ref="H84:H85"/>
    <mergeCell ref="J84:J85"/>
    <mergeCell ref="O84:O85"/>
    <mergeCell ref="K86:K87"/>
    <mergeCell ref="L86:L87"/>
    <mergeCell ref="K88:K89"/>
    <mergeCell ref="L88:L89"/>
    <mergeCell ref="V97:V98"/>
    <mergeCell ref="V94:V95"/>
    <mergeCell ref="P97:P98"/>
    <mergeCell ref="H94:H95"/>
    <mergeCell ref="J94:J95"/>
    <mergeCell ref="P94:P95"/>
    <mergeCell ref="Q94:Q95"/>
    <mergeCell ref="V92:V93"/>
    <mergeCell ref="I92:I93"/>
    <mergeCell ref="H92:H93"/>
    <mergeCell ref="K92:K93"/>
    <mergeCell ref="L92:L93"/>
    <mergeCell ref="K94:K95"/>
    <mergeCell ref="L94:L95"/>
    <mergeCell ref="B82:C83"/>
    <mergeCell ref="D82:D83"/>
    <mergeCell ref="E82:F83"/>
    <mergeCell ref="G82:G83"/>
    <mergeCell ref="O82:O83"/>
    <mergeCell ref="U82:U83"/>
    <mergeCell ref="P82:P83"/>
    <mergeCell ref="Q82:Q83"/>
    <mergeCell ref="R82:R83"/>
    <mergeCell ref="B86:C87"/>
    <mergeCell ref="D86:D87"/>
    <mergeCell ref="H90:H91"/>
    <mergeCell ref="E86:F87"/>
    <mergeCell ref="G86:G87"/>
    <mergeCell ref="O86:O87"/>
    <mergeCell ref="H88:H89"/>
    <mergeCell ref="J88:J89"/>
    <mergeCell ref="H86:H87"/>
    <mergeCell ref="J86:J87"/>
    <mergeCell ref="B90:C91"/>
    <mergeCell ref="D90:D91"/>
    <mergeCell ref="E90:F91"/>
    <mergeCell ref="G90:G91"/>
    <mergeCell ref="O90:O91"/>
    <mergeCell ref="B88:C89"/>
    <mergeCell ref="D88:D89"/>
    <mergeCell ref="E88:F89"/>
    <mergeCell ref="G88:G89"/>
    <mergeCell ref="O88:O89"/>
    <mergeCell ref="J90:J91"/>
    <mergeCell ref="K90:K91"/>
    <mergeCell ref="L90:L91"/>
    <mergeCell ref="B99:D100"/>
    <mergeCell ref="E99:F100"/>
    <mergeCell ref="N99:N100"/>
    <mergeCell ref="Q99:R100"/>
    <mergeCell ref="S99:T100"/>
    <mergeCell ref="O99:O100"/>
    <mergeCell ref="P99:P100"/>
    <mergeCell ref="B97:D98"/>
    <mergeCell ref="O97:O98"/>
    <mergeCell ref="Q97:R98"/>
    <mergeCell ref="S97:T98"/>
    <mergeCell ref="J99:M100"/>
    <mergeCell ref="G99:I99"/>
    <mergeCell ref="G100:I100"/>
    <mergeCell ref="B70:C71"/>
    <mergeCell ref="D70:D71"/>
    <mergeCell ref="B94:C95"/>
    <mergeCell ref="D94:D95"/>
    <mergeCell ref="E94:F95"/>
    <mergeCell ref="G94:G95"/>
    <mergeCell ref="O94:O95"/>
    <mergeCell ref="U94:U95"/>
    <mergeCell ref="R94:R95"/>
    <mergeCell ref="I94:I95"/>
    <mergeCell ref="B92:C93"/>
    <mergeCell ref="D92:D93"/>
    <mergeCell ref="E92:F93"/>
    <mergeCell ref="G92:G93"/>
    <mergeCell ref="O92:O93"/>
    <mergeCell ref="U92:U93"/>
    <mergeCell ref="P92:P93"/>
    <mergeCell ref="Q92:Q93"/>
    <mergeCell ref="R92:R93"/>
    <mergeCell ref="J92:J93"/>
    <mergeCell ref="B84:C85"/>
    <mergeCell ref="D84:D85"/>
    <mergeCell ref="E84:F85"/>
    <mergeCell ref="G84:G85"/>
    <mergeCell ref="D72:D73"/>
    <mergeCell ref="E72:F73"/>
    <mergeCell ref="G72:G73"/>
    <mergeCell ref="B80:C81"/>
    <mergeCell ref="D80:D81"/>
    <mergeCell ref="E80:F81"/>
    <mergeCell ref="G80:G81"/>
    <mergeCell ref="B78:C79"/>
    <mergeCell ref="D78:D79"/>
    <mergeCell ref="E78:F79"/>
    <mergeCell ref="G78:G79"/>
    <mergeCell ref="B76:C77"/>
    <mergeCell ref="D76:D77"/>
    <mergeCell ref="E76:F77"/>
    <mergeCell ref="G76:G77"/>
    <mergeCell ref="B72:C73"/>
    <mergeCell ref="B74:C75"/>
    <mergeCell ref="D74:D75"/>
    <mergeCell ref="E74:F75"/>
    <mergeCell ref="G74:G75"/>
    <mergeCell ref="V72:V73"/>
    <mergeCell ref="P72:P73"/>
    <mergeCell ref="R70:R71"/>
    <mergeCell ref="V66:V67"/>
    <mergeCell ref="Q72:Q73"/>
    <mergeCell ref="E64:F64"/>
    <mergeCell ref="U70:U71"/>
    <mergeCell ref="P70:P71"/>
    <mergeCell ref="Q70:Q71"/>
    <mergeCell ref="I70:I71"/>
    <mergeCell ref="J66:J67"/>
    <mergeCell ref="U68:U69"/>
    <mergeCell ref="Q68:Q69"/>
    <mergeCell ref="I68:I69"/>
    <mergeCell ref="O68:O69"/>
    <mergeCell ref="I66:I67"/>
    <mergeCell ref="H66:H67"/>
    <mergeCell ref="E68:F69"/>
    <mergeCell ref="G68:G69"/>
    <mergeCell ref="E66:F67"/>
    <mergeCell ref="G66:G67"/>
    <mergeCell ref="J72:J73"/>
    <mergeCell ref="I72:I73"/>
    <mergeCell ref="O66:O67"/>
    <mergeCell ref="E49:F50"/>
    <mergeCell ref="B64:C64"/>
    <mergeCell ref="B68:C69"/>
    <mergeCell ref="G49:G50"/>
    <mergeCell ref="H49:H50"/>
    <mergeCell ref="H41:H42"/>
    <mergeCell ref="J41:J42"/>
    <mergeCell ref="E43:F44"/>
    <mergeCell ref="D68:D69"/>
    <mergeCell ref="B66:C67"/>
    <mergeCell ref="D66:D67"/>
    <mergeCell ref="B65:C65"/>
    <mergeCell ref="B47:C48"/>
    <mergeCell ref="D47:D48"/>
    <mergeCell ref="E47:F48"/>
    <mergeCell ref="E52:F53"/>
    <mergeCell ref="G52:I52"/>
    <mergeCell ref="G53:I53"/>
    <mergeCell ref="B41:C42"/>
    <mergeCell ref="D41:D42"/>
    <mergeCell ref="B52:D53"/>
    <mergeCell ref="H64:J64"/>
    <mergeCell ref="O19:U19"/>
    <mergeCell ref="F19:I20"/>
    <mergeCell ref="C62:D62"/>
    <mergeCell ref="B43:C44"/>
    <mergeCell ref="D43:D44"/>
    <mergeCell ref="O20:V20"/>
    <mergeCell ref="B45:C46"/>
    <mergeCell ref="D45:D46"/>
    <mergeCell ref="E41:F42"/>
    <mergeCell ref="G41:G42"/>
    <mergeCell ref="B35:C36"/>
    <mergeCell ref="D35:D36"/>
    <mergeCell ref="E35:F36"/>
    <mergeCell ref="G35:G36"/>
    <mergeCell ref="B49:C50"/>
    <mergeCell ref="D49:D50"/>
    <mergeCell ref="E45:F46"/>
    <mergeCell ref="G45:G46"/>
    <mergeCell ref="H45:H46"/>
    <mergeCell ref="J45:J46"/>
    <mergeCell ref="J37:J38"/>
    <mergeCell ref="I41:I42"/>
    <mergeCell ref="G47:G48"/>
    <mergeCell ref="H47:H48"/>
  </mergeCells>
  <phoneticPr fontId="1"/>
  <dataValidations disablePrompts="1" count="8">
    <dataValidation type="list" allowBlank="1" showInputMessage="1" showErrorMessage="1" sqref="N52:N53">
      <formula1>"自専道３年以上,道路５年以上"</formula1>
    </dataValidation>
    <dataValidation type="list" allowBlank="1" showInputMessage="1" showErrorMessage="1" sqref="I25:I50 I66:I95">
      <formula1>"自専道,自専道以外"</formula1>
    </dataValidation>
    <dataValidation type="date" operator="greaterThan" allowBlank="1" showInputMessage="1" showErrorMessage="1" sqref="N25 N66 C19:D19">
      <formula1>1</formula1>
    </dataValidation>
    <dataValidation type="date" operator="greaterThanOrEqual" allowBlank="1" showInputMessage="1" showErrorMessage="1" sqref="N26:N50 T66:T95 N67:N95 T25:T50">
      <formula1>1</formula1>
    </dataValidation>
    <dataValidation type="list" allowBlank="1" showInputMessage="1" showErrorMessage="1" sqref="R25:R50 R66:R95">
      <formula1>"1,2,3,4,5,6"</formula1>
    </dataValidation>
    <dataValidation type="list" allowBlank="1" showInputMessage="1" showErrorMessage="1" sqref="K25:K50 K66:K95">
      <formula1>"1.路肩規制,2.車線規制,3.交互交通規制,4.対面交通規制,5.移動規制,6.ランプ規制"</formula1>
    </dataValidation>
    <dataValidation type="list" allowBlank="1" showInputMessage="1" showErrorMessage="1" sqref="L25:L50 L66:L95">
      <formula1>"1.日々規制,2.昼夜連続規制,3.夜間規制"</formula1>
    </dataValidation>
    <dataValidation type="list" allowBlank="1" showInputMessage="1" showErrorMessage="1" sqref="Q25:Q50 Q66:Q95">
      <formula1>"1,2,3,4,5"</formula1>
    </dataValidation>
  </dataValidations>
  <printOptions horizontalCentered="1" verticalCentered="1"/>
  <pageMargins left="0.19685039370078741" right="0.19685039370078741" top="0.59055118110236227" bottom="0" header="0.39370078740157483" footer="0.19685039370078741"/>
  <pageSetup paperSize="9" scale="48" fitToWidth="0" fitToHeight="0" orientation="landscape" r:id="rId1"/>
  <headerFooter>
    <oddHeader>&amp;L&amp;"HGPｺﾞｼｯｸM,ﾒﾃﾞｨｳﾑ"&amp;20様式-２</oddHeader>
  </headerFooter>
  <rowBreaks count="1" manualBreakCount="1">
    <brk id="60" min="1" max="21" man="1"/>
  </rowBreaks>
  <colBreaks count="1" manualBreakCount="1">
    <brk id="22" min="13" max="106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様式-2</vt:lpstr>
      <vt:lpstr>'様式-2'!Print_Area</vt:lpstr>
    </vt:vector>
  </TitlesOfParts>
  <Company>EHRF財団法人高速道路調査会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</dc:title>
  <dc:creator>EHRF</dc:creator>
  <cp:lastModifiedBy>西岡　利枝</cp:lastModifiedBy>
  <cp:lastPrinted>2021-03-26T07:09:35Z</cp:lastPrinted>
  <dcterms:created xsi:type="dcterms:W3CDTF">2010-01-06T02:35:21Z</dcterms:created>
  <dcterms:modified xsi:type="dcterms:W3CDTF">2021-03-26T07:09:44Z</dcterms:modified>
</cp:coreProperties>
</file>